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9" i="1" l="1"/>
  <c r="F129" i="1"/>
  <c r="E127" i="1"/>
  <c r="H127" i="1" s="1"/>
  <c r="E123" i="1"/>
  <c r="H123" i="1" s="1"/>
  <c r="E120" i="1"/>
  <c r="H120" i="1" s="1"/>
  <c r="E119" i="1"/>
  <c r="H119" i="1" s="1"/>
  <c r="E118" i="1"/>
  <c r="H118" i="1" s="1"/>
  <c r="E113" i="1"/>
  <c r="H113" i="1" s="1"/>
  <c r="E112" i="1"/>
  <c r="H112" i="1" s="1"/>
  <c r="E111" i="1"/>
  <c r="H111" i="1" s="1"/>
  <c r="E109" i="1"/>
  <c r="H109" i="1" s="1"/>
  <c r="E106" i="1"/>
  <c r="H106" i="1" s="1"/>
  <c r="E104" i="1"/>
  <c r="H104" i="1" s="1"/>
  <c r="E97" i="1"/>
  <c r="H97" i="1" s="1"/>
  <c r="H96" i="1"/>
  <c r="E96" i="1"/>
  <c r="E93" i="1"/>
  <c r="H93" i="1" s="1"/>
  <c r="H89" i="1"/>
  <c r="E89" i="1"/>
  <c r="E88" i="1"/>
  <c r="H88" i="1" s="1"/>
  <c r="H85" i="1"/>
  <c r="E85" i="1"/>
  <c r="E82" i="1"/>
  <c r="H82" i="1" s="1"/>
  <c r="H79" i="1"/>
  <c r="E79" i="1"/>
  <c r="E78" i="1"/>
  <c r="H78" i="1" s="1"/>
  <c r="H76" i="1"/>
  <c r="E76" i="1"/>
  <c r="E75" i="1"/>
  <c r="H75" i="1" s="1"/>
  <c r="H73" i="1"/>
  <c r="E73" i="1"/>
  <c r="E68" i="1"/>
  <c r="H68" i="1" s="1"/>
  <c r="H66" i="1"/>
  <c r="E66" i="1"/>
  <c r="E64" i="1"/>
  <c r="H64" i="1" s="1"/>
  <c r="H62" i="1"/>
  <c r="E62" i="1"/>
  <c r="E59" i="1"/>
  <c r="H59" i="1" s="1"/>
  <c r="H57" i="1"/>
  <c r="E57" i="1"/>
  <c r="E56" i="1"/>
  <c r="H56" i="1" s="1"/>
  <c r="H53" i="1"/>
  <c r="E53" i="1"/>
  <c r="E49" i="1"/>
  <c r="H49" i="1" s="1"/>
  <c r="H48" i="1"/>
  <c r="E48" i="1"/>
  <c r="E44" i="1"/>
  <c r="H44" i="1" s="1"/>
  <c r="H42" i="1"/>
  <c r="E42" i="1"/>
  <c r="E39" i="1"/>
  <c r="H39" i="1" s="1"/>
  <c r="H37" i="1"/>
  <c r="E37" i="1"/>
  <c r="E34" i="1"/>
  <c r="H34" i="1" s="1"/>
  <c r="H29" i="1"/>
  <c r="E29" i="1"/>
  <c r="E27" i="1"/>
  <c r="H27" i="1" s="1"/>
  <c r="H26" i="1"/>
  <c r="E26" i="1"/>
  <c r="E24" i="1"/>
  <c r="H24" i="1" s="1"/>
  <c r="H22" i="1"/>
  <c r="E22" i="1"/>
  <c r="E16" i="1"/>
  <c r="H16" i="1" s="1"/>
  <c r="E15" i="1"/>
  <c r="H15" i="1" s="1"/>
  <c r="E13" i="1"/>
  <c r="H13" i="1" s="1"/>
  <c r="E9" i="1"/>
  <c r="H9" i="1" s="1"/>
  <c r="E7" i="1"/>
  <c r="H7" i="1" s="1"/>
  <c r="E5" i="1"/>
  <c r="H5" i="1" s="1"/>
  <c r="H129" i="1" l="1"/>
  <c r="E129" i="1"/>
</calcChain>
</file>

<file path=xl/sharedStrings.xml><?xml version="1.0" encoding="utf-8"?>
<sst xmlns="http://schemas.openxmlformats.org/spreadsheetml/2006/main" count="193" uniqueCount="118">
  <si>
    <r>
      <t xml:space="preserve">   </t>
    </r>
    <r>
      <rPr>
        <sz val="12"/>
        <color theme="1"/>
        <rFont val="宋体"/>
        <charset val="134"/>
      </rPr>
      <t xml:space="preserve">现对吉首大学2016年下半年社团经费收支情况进行公示（详见下表），公示时间为2017年1月4日-10日，如有异议，请于2017年1月10日中午12:00前将意见反馈至校团委60513办公室，联系人：吴岳衡15874369456。   </t>
    </r>
    <r>
      <rPr>
        <b/>
        <sz val="12"/>
        <color theme="1"/>
        <rFont val="宋体"/>
        <charset val="134"/>
      </rPr>
      <t xml:space="preserve">     </t>
    </r>
    <r>
      <rPr>
        <b/>
        <sz val="18"/>
        <color theme="1"/>
        <rFont val="宋体"/>
        <charset val="134"/>
      </rPr>
      <t xml:space="preserve">           </t>
    </r>
    <r>
      <rPr>
        <sz val="14"/>
        <color theme="1"/>
        <rFont val="宋体"/>
        <charset val="134"/>
      </rPr>
      <t xml:space="preserve">                            </t>
    </r>
  </si>
  <si>
    <t>吉首大学2016年下半年社团活动经费发生额及余额汇总表</t>
  </si>
  <si>
    <t>序号</t>
  </si>
  <si>
    <t>社团名称</t>
  </si>
  <si>
    <t>活动名称</t>
  </si>
  <si>
    <t>发生额</t>
  </si>
  <si>
    <t>发生总额</t>
  </si>
  <si>
    <t>上期余额</t>
  </si>
  <si>
    <t>招新收入</t>
  </si>
  <si>
    <t>本期余额</t>
  </si>
  <si>
    <t>备注</t>
  </si>
  <si>
    <t>西楚地文学社</t>
  </si>
  <si>
    <t>社团招新</t>
  </si>
  <si>
    <t>新老生见面会</t>
  </si>
  <si>
    <t>西湘风文学社</t>
  </si>
  <si>
    <t>英语俱乐部</t>
  </si>
  <si>
    <t>新老生见面会活动原预算350，实际开
支270，多余80归还至会费</t>
  </si>
  <si>
    <t>英语情景剧</t>
  </si>
  <si>
    <t>英语角</t>
  </si>
  <si>
    <t>民俗学社</t>
  </si>
  <si>
    <t>冬至饺子宴</t>
  </si>
  <si>
    <t>儒学会</t>
  </si>
  <si>
    <t>演讲与口才协会</t>
  </si>
  <si>
    <t>答疑活动</t>
  </si>
  <si>
    <t xml:space="preserve">新老生见面会
</t>
  </si>
  <si>
    <t>理事竞选</t>
  </si>
  <si>
    <t>社团例会活动</t>
  </si>
  <si>
    <t>职业规划演讲比赛</t>
  </si>
  <si>
    <t>微博协会</t>
  </si>
  <si>
    <t>校友协会</t>
  </si>
  <si>
    <t>哲学爱好者协会</t>
  </si>
  <si>
    <t>国学社</t>
  </si>
  <si>
    <t>书法协会</t>
  </si>
  <si>
    <t>书法作品展</t>
  </si>
  <si>
    <t>第8-10周例行活动</t>
  </si>
  <si>
    <t>人间书法</t>
  </si>
  <si>
    <t>虎雏剧社</t>
  </si>
  <si>
    <t>新社员小剧汇演</t>
  </si>
  <si>
    <t>靖羽传媒协会</t>
  </si>
  <si>
    <t>吉他俱乐部</t>
  </si>
  <si>
    <t>例行教学活动</t>
  </si>
  <si>
    <t>飞舞吧Guitar</t>
  </si>
  <si>
    <t>新人类动漫社</t>
  </si>
  <si>
    <t>冬日祭</t>
  </si>
  <si>
    <t>闻广摄影协会</t>
  </si>
  <si>
    <t xml:space="preserve">理事换届原预算75元，实际开支0元,75元已归还至会费
</t>
  </si>
  <si>
    <t>德夯采风</t>
  </si>
  <si>
    <t>理事换届</t>
  </si>
  <si>
    <t>精灵影视协会</t>
  </si>
  <si>
    <t>紫水晶舞蹈社</t>
  </si>
  <si>
    <t xml:space="preserve">例行活动，先支取900元，剩余3060元，教学结束再下发
</t>
  </si>
  <si>
    <t>例行活动</t>
  </si>
  <si>
    <t>圣诞晚会</t>
  </si>
  <si>
    <t>学生·棋艺协会</t>
  </si>
  <si>
    <t>新老生见面会
理事换届</t>
  </si>
  <si>
    <t>第8-17周例行活动</t>
  </si>
  <si>
    <t>深蓝音乐摇滚</t>
  </si>
  <si>
    <t>音粤协会</t>
  </si>
  <si>
    <t>创业自强社</t>
  </si>
  <si>
    <t>市场调研大赛</t>
  </si>
  <si>
    <t>推理社</t>
  </si>
  <si>
    <t>创意协会</t>
  </si>
  <si>
    <t>人形棋</t>
  </si>
  <si>
    <t>健强社</t>
  </si>
  <si>
    <t>时光信箱</t>
  </si>
  <si>
    <t>求索社</t>
  </si>
  <si>
    <t>1.与经典同行活动，原预算800，实际开支640，多余160归还至会费.2.主题晚会由于会费不足，减少开支460</t>
  </si>
  <si>
    <t>与经典同行</t>
  </si>
  <si>
    <t>社庆主题晚会</t>
  </si>
  <si>
    <t>微视频制作大赛</t>
  </si>
  <si>
    <t>市场营销协会</t>
  </si>
  <si>
    <t>市场营销极限挑战</t>
  </si>
  <si>
    <t>武术协会</t>
  </si>
  <si>
    <t>跆拳道协会</t>
  </si>
  <si>
    <t>FLY轮滑</t>
  </si>
  <si>
    <t>羽毛球协会</t>
  </si>
  <si>
    <t>新生杯</t>
  </si>
  <si>
    <t>羽毛球饰品制作教学</t>
  </si>
  <si>
    <t>台球协会</t>
  </si>
  <si>
    <t>教学活动</t>
  </si>
  <si>
    <t>医学美容社</t>
  </si>
  <si>
    <t>瑜伽培训</t>
  </si>
  <si>
    <t>天使爱美丽</t>
  </si>
  <si>
    <t>针灸推拿协会</t>
  </si>
  <si>
    <t>推拿及美容讲座</t>
  </si>
  <si>
    <t>关爱老人冬送温暖</t>
  </si>
  <si>
    <t>营养与健康协会</t>
  </si>
  <si>
    <t>DIY蛋糕大赛</t>
  </si>
  <si>
    <t>篮球协会</t>
  </si>
  <si>
    <t>电子技术协会</t>
  </si>
  <si>
    <t>机器人制作大赛</t>
  </si>
  <si>
    <t>维修教学</t>
  </si>
  <si>
    <t>匠心独具</t>
  </si>
  <si>
    <t>归还上学期预支经费</t>
  </si>
  <si>
    <t>独角仙协会</t>
  </si>
  <si>
    <t>职业规划与
发展协会</t>
  </si>
  <si>
    <t>公共关系协会</t>
  </si>
  <si>
    <t>州特校温暖之行</t>
  </si>
  <si>
    <t>电子商务协会</t>
  </si>
  <si>
    <t>精进爱心社</t>
  </si>
  <si>
    <t>未招新</t>
  </si>
  <si>
    <t>爱心服务社</t>
  </si>
  <si>
    <t>户外素质拓展</t>
  </si>
  <si>
    <t>麻风病&amp;康复村图片展</t>
  </si>
  <si>
    <t>州特校暖冬行</t>
  </si>
  <si>
    <t>心理学社</t>
  </si>
  <si>
    <t>经费不在社联</t>
  </si>
  <si>
    <t>麦田计划</t>
  </si>
  <si>
    <t>法律援助中心</t>
  </si>
  <si>
    <t>法院旁听</t>
  </si>
  <si>
    <t>119消防安全日</t>
  </si>
  <si>
    <t>环保协会</t>
  </si>
  <si>
    <t>社长换届</t>
  </si>
  <si>
    <t>叶脉书签制作大赛</t>
  </si>
  <si>
    <t>英才创业服务社</t>
  </si>
  <si>
    <t>总计</t>
  </si>
  <si>
    <t>共青团吉首大学委员会</t>
  </si>
  <si>
    <t>关于吉首大学2016年下半年社团活动经费发生额及余额公示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</si>
</sst>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workbookViewId="0">
      <selection activeCell="K2" sqref="K2"/>
    </sheetView>
  </sheetViews>
  <sheetFormatPr defaultColWidth="8.875" defaultRowHeight="13.5" x14ac:dyDescent="0.15"/>
  <cols>
    <col min="2" max="2" width="16.25" customWidth="1"/>
    <col min="3" max="3" width="19.5" customWidth="1"/>
    <col min="4" max="4" width="11" customWidth="1"/>
    <col min="5" max="5" width="12.875" customWidth="1"/>
    <col min="6" max="6" width="11.25" customWidth="1"/>
    <col min="7" max="7" width="11.5" customWidth="1"/>
    <col min="8" max="8" width="11.375" customWidth="1"/>
    <col min="9" max="9" width="18.75" customWidth="1"/>
  </cols>
  <sheetData>
    <row r="1" spans="1:9" ht="35.1" customHeight="1" x14ac:dyDescent="0.15">
      <c r="A1" s="24" t="s">
        <v>117</v>
      </c>
      <c r="B1" s="9"/>
      <c r="C1" s="9"/>
      <c r="D1" s="9"/>
      <c r="E1" s="9"/>
      <c r="F1" s="9"/>
      <c r="G1" s="9"/>
      <c r="H1" s="9"/>
      <c r="I1" s="9"/>
    </row>
    <row r="2" spans="1:9" s="1" customFormat="1" ht="51.95" customHeight="1" x14ac:dyDescent="0.15">
      <c r="A2" s="10" t="s">
        <v>0</v>
      </c>
      <c r="B2" s="11"/>
      <c r="C2" s="11"/>
      <c r="D2" s="11"/>
      <c r="E2" s="11"/>
      <c r="F2" s="11"/>
      <c r="G2" s="11"/>
      <c r="H2" s="11"/>
      <c r="I2" s="11"/>
    </row>
    <row r="3" spans="1:9" ht="36.950000000000003" customHeight="1" x14ac:dyDescent="0.15">
      <c r="A3" s="12" t="s">
        <v>1</v>
      </c>
      <c r="B3" s="13"/>
      <c r="C3" s="13"/>
      <c r="D3" s="13"/>
      <c r="E3" s="13"/>
      <c r="F3" s="13"/>
      <c r="G3" s="13"/>
      <c r="H3" s="13"/>
      <c r="I3" s="13"/>
    </row>
    <row r="4" spans="1:9" ht="18.75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9" x14ac:dyDescent="0.15">
      <c r="A5" s="15">
        <v>1</v>
      </c>
      <c r="B5" s="15" t="s">
        <v>11</v>
      </c>
      <c r="C5" s="3" t="s">
        <v>12</v>
      </c>
      <c r="D5" s="3">
        <v>259.48</v>
      </c>
      <c r="E5" s="15">
        <f>D5+D6</f>
        <v>409.48</v>
      </c>
      <c r="F5" s="15">
        <v>1651.45</v>
      </c>
      <c r="G5" s="15">
        <v>960</v>
      </c>
      <c r="H5" s="15">
        <f t="shared" ref="H5:H9" si="0">G5+F5-E5</f>
        <v>2201.9699999999998</v>
      </c>
      <c r="I5" s="15"/>
    </row>
    <row r="6" spans="1:9" x14ac:dyDescent="0.15">
      <c r="A6" s="15"/>
      <c r="B6" s="15"/>
      <c r="C6" s="3" t="s">
        <v>13</v>
      </c>
      <c r="D6" s="3">
        <v>150</v>
      </c>
      <c r="E6" s="15"/>
      <c r="F6" s="15"/>
      <c r="G6" s="15"/>
      <c r="H6" s="15"/>
      <c r="I6" s="15"/>
    </row>
    <row r="7" spans="1:9" x14ac:dyDescent="0.15">
      <c r="A7" s="15">
        <v>2</v>
      </c>
      <c r="B7" s="15" t="s">
        <v>14</v>
      </c>
      <c r="C7" s="3" t="s">
        <v>12</v>
      </c>
      <c r="D7" s="3">
        <v>175.63</v>
      </c>
      <c r="E7" s="15">
        <f>D7+D8</f>
        <v>275.63</v>
      </c>
      <c r="F7" s="15">
        <v>-72</v>
      </c>
      <c r="G7" s="15">
        <v>510</v>
      </c>
      <c r="H7" s="15">
        <f t="shared" si="0"/>
        <v>162.37</v>
      </c>
      <c r="I7" s="15"/>
    </row>
    <row r="8" spans="1:9" x14ac:dyDescent="0.15">
      <c r="A8" s="15"/>
      <c r="B8" s="15"/>
      <c r="C8" s="3" t="s">
        <v>13</v>
      </c>
      <c r="D8" s="3">
        <v>100</v>
      </c>
      <c r="E8" s="15"/>
      <c r="F8" s="15"/>
      <c r="G8" s="15"/>
      <c r="H8" s="15"/>
      <c r="I8" s="15"/>
    </row>
    <row r="9" spans="1:9" x14ac:dyDescent="0.15">
      <c r="A9" s="18">
        <v>3</v>
      </c>
      <c r="B9" s="18" t="s">
        <v>15</v>
      </c>
      <c r="C9" s="3" t="s">
        <v>12</v>
      </c>
      <c r="D9" s="3">
        <v>415.1</v>
      </c>
      <c r="E9" s="18">
        <f>D9+D10+D11+D12</f>
        <v>3675.1</v>
      </c>
      <c r="F9" s="18">
        <v>5588.65</v>
      </c>
      <c r="G9" s="18">
        <v>2700</v>
      </c>
      <c r="H9" s="18">
        <f t="shared" si="0"/>
        <v>4613.5499999999993</v>
      </c>
      <c r="I9" s="21" t="s">
        <v>16</v>
      </c>
    </row>
    <row r="10" spans="1:9" x14ac:dyDescent="0.15">
      <c r="A10" s="19"/>
      <c r="B10" s="19"/>
      <c r="C10" s="3" t="s">
        <v>13</v>
      </c>
      <c r="D10" s="3">
        <v>270</v>
      </c>
      <c r="E10" s="19"/>
      <c r="F10" s="19"/>
      <c r="G10" s="19"/>
      <c r="H10" s="19"/>
      <c r="I10" s="19"/>
    </row>
    <row r="11" spans="1:9" x14ac:dyDescent="0.15">
      <c r="A11" s="19"/>
      <c r="B11" s="19"/>
      <c r="C11" s="3" t="s">
        <v>17</v>
      </c>
      <c r="D11" s="3">
        <v>2460</v>
      </c>
      <c r="E11" s="19"/>
      <c r="F11" s="19"/>
      <c r="G11" s="19"/>
      <c r="H11" s="19"/>
      <c r="I11" s="19"/>
    </row>
    <row r="12" spans="1:9" x14ac:dyDescent="0.15">
      <c r="A12" s="20"/>
      <c r="B12" s="20"/>
      <c r="C12" s="3" t="s">
        <v>18</v>
      </c>
      <c r="D12" s="3">
        <v>530</v>
      </c>
      <c r="E12" s="20"/>
      <c r="F12" s="20"/>
      <c r="G12" s="20"/>
      <c r="H12" s="20"/>
      <c r="I12" s="20"/>
    </row>
    <row r="13" spans="1:9" x14ac:dyDescent="0.15">
      <c r="A13" s="18">
        <v>4</v>
      </c>
      <c r="B13" s="18" t="s">
        <v>19</v>
      </c>
      <c r="C13" s="3" t="s">
        <v>12</v>
      </c>
      <c r="D13" s="3">
        <v>455.16</v>
      </c>
      <c r="E13" s="18">
        <f>D13+D14</f>
        <v>771.16000000000008</v>
      </c>
      <c r="F13" s="18">
        <v>0.95000000000015905</v>
      </c>
      <c r="G13" s="18">
        <v>1320</v>
      </c>
      <c r="H13" s="18">
        <f t="shared" ref="H13:H16" si="1">G13+F13-E13</f>
        <v>549.79</v>
      </c>
      <c r="I13" s="18"/>
    </row>
    <row r="14" spans="1:9" x14ac:dyDescent="0.15">
      <c r="A14" s="20"/>
      <c r="B14" s="20"/>
      <c r="C14" s="3" t="s">
        <v>20</v>
      </c>
      <c r="D14" s="3">
        <v>316</v>
      </c>
      <c r="E14" s="20"/>
      <c r="F14" s="20"/>
      <c r="G14" s="20"/>
      <c r="H14" s="20"/>
      <c r="I14" s="20"/>
    </row>
    <row r="15" spans="1:9" x14ac:dyDescent="0.15">
      <c r="A15" s="3">
        <v>5</v>
      </c>
      <c r="B15" s="3" t="s">
        <v>21</v>
      </c>
      <c r="C15" s="3" t="s">
        <v>12</v>
      </c>
      <c r="D15" s="3">
        <v>0</v>
      </c>
      <c r="E15" s="4">
        <f>D15</f>
        <v>0</v>
      </c>
      <c r="F15" s="3">
        <v>0</v>
      </c>
      <c r="G15" s="3">
        <v>0</v>
      </c>
      <c r="H15" s="3">
        <f t="shared" si="1"/>
        <v>0</v>
      </c>
      <c r="I15" s="3"/>
    </row>
    <row r="16" spans="1:9" x14ac:dyDescent="0.15">
      <c r="A16" s="18">
        <v>6</v>
      </c>
      <c r="B16" s="18" t="s">
        <v>22</v>
      </c>
      <c r="C16" s="3" t="s">
        <v>12</v>
      </c>
      <c r="D16" s="3">
        <v>1113.3</v>
      </c>
      <c r="E16" s="18">
        <f>D16+D17+D18+D20+D21+D19</f>
        <v>2973.8</v>
      </c>
      <c r="F16" s="18">
        <v>4798.5</v>
      </c>
      <c r="G16" s="18">
        <v>5100</v>
      </c>
      <c r="H16" s="18">
        <f t="shared" si="1"/>
        <v>6924.7</v>
      </c>
      <c r="I16" s="18"/>
    </row>
    <row r="17" spans="1:9" x14ac:dyDescent="0.15">
      <c r="A17" s="19"/>
      <c r="B17" s="19"/>
      <c r="C17" s="3" t="s">
        <v>23</v>
      </c>
      <c r="D17" s="3">
        <v>670</v>
      </c>
      <c r="E17" s="19"/>
      <c r="F17" s="19"/>
      <c r="G17" s="19"/>
      <c r="H17" s="19"/>
      <c r="I17" s="19"/>
    </row>
    <row r="18" spans="1:9" ht="15.95" customHeight="1" x14ac:dyDescent="0.15">
      <c r="A18" s="19"/>
      <c r="B18" s="19"/>
      <c r="C18" s="5" t="s">
        <v>24</v>
      </c>
      <c r="D18" s="3">
        <v>394</v>
      </c>
      <c r="E18" s="19"/>
      <c r="F18" s="19"/>
      <c r="G18" s="19"/>
      <c r="H18" s="19"/>
      <c r="I18" s="19"/>
    </row>
    <row r="19" spans="1:9" x14ac:dyDescent="0.15">
      <c r="A19" s="19"/>
      <c r="B19" s="19"/>
      <c r="C19" s="5" t="s">
        <v>25</v>
      </c>
      <c r="D19" s="3">
        <v>60</v>
      </c>
      <c r="E19" s="19"/>
      <c r="F19" s="19"/>
      <c r="G19" s="19"/>
      <c r="H19" s="19"/>
      <c r="I19" s="19"/>
    </row>
    <row r="20" spans="1:9" x14ac:dyDescent="0.15">
      <c r="A20" s="19"/>
      <c r="B20" s="19"/>
      <c r="C20" s="3" t="s">
        <v>26</v>
      </c>
      <c r="D20" s="3">
        <v>78</v>
      </c>
      <c r="E20" s="19"/>
      <c r="F20" s="19"/>
      <c r="G20" s="19"/>
      <c r="H20" s="19"/>
      <c r="I20" s="19"/>
    </row>
    <row r="21" spans="1:9" x14ac:dyDescent="0.15">
      <c r="A21" s="20"/>
      <c r="B21" s="20"/>
      <c r="C21" s="3" t="s">
        <v>27</v>
      </c>
      <c r="D21" s="3">
        <v>658.5</v>
      </c>
      <c r="E21" s="20"/>
      <c r="F21" s="20"/>
      <c r="G21" s="20"/>
      <c r="H21" s="20"/>
      <c r="I21" s="20"/>
    </row>
    <row r="22" spans="1:9" x14ac:dyDescent="0.15">
      <c r="A22" s="18">
        <v>7</v>
      </c>
      <c r="B22" s="18" t="s">
        <v>28</v>
      </c>
      <c r="C22" s="3" t="s">
        <v>12</v>
      </c>
      <c r="D22" s="3">
        <v>271.08</v>
      </c>
      <c r="E22" s="18">
        <f t="shared" ref="E22:E27" si="2">D22+D23</f>
        <v>326.08</v>
      </c>
      <c r="F22" s="18">
        <v>-128.30000000000001</v>
      </c>
      <c r="G22" s="18">
        <v>960</v>
      </c>
      <c r="H22" s="18">
        <f t="shared" ref="H22:H27" si="3">G22+F22-E22</f>
        <v>505.62000000000006</v>
      </c>
      <c r="I22" s="18"/>
    </row>
    <row r="23" spans="1:9" x14ac:dyDescent="0.15">
      <c r="A23" s="19"/>
      <c r="B23" s="19"/>
      <c r="C23" s="3" t="s">
        <v>13</v>
      </c>
      <c r="D23" s="3">
        <v>55</v>
      </c>
      <c r="E23" s="19"/>
      <c r="F23" s="19"/>
      <c r="G23" s="19"/>
      <c r="H23" s="19"/>
      <c r="I23" s="19"/>
    </row>
    <row r="24" spans="1:9" x14ac:dyDescent="0.15">
      <c r="A24" s="18">
        <v>8</v>
      </c>
      <c r="B24" s="18" t="s">
        <v>29</v>
      </c>
      <c r="C24" s="3" t="s">
        <v>12</v>
      </c>
      <c r="D24" s="3">
        <v>296.29000000000002</v>
      </c>
      <c r="E24" s="18">
        <f t="shared" si="2"/>
        <v>483.29</v>
      </c>
      <c r="F24" s="18">
        <v>998.2</v>
      </c>
      <c r="G24" s="18">
        <v>330</v>
      </c>
      <c r="H24" s="18">
        <f t="shared" si="3"/>
        <v>844.91000000000008</v>
      </c>
      <c r="I24" s="21"/>
    </row>
    <row r="25" spans="1:9" x14ac:dyDescent="0.15">
      <c r="A25" s="19"/>
      <c r="B25" s="19"/>
      <c r="C25" s="3" t="s">
        <v>13</v>
      </c>
      <c r="D25" s="3">
        <v>187</v>
      </c>
      <c r="E25" s="19"/>
      <c r="F25" s="19"/>
      <c r="G25" s="19"/>
      <c r="H25" s="19"/>
      <c r="I25" s="22"/>
    </row>
    <row r="26" spans="1:9" x14ac:dyDescent="0.15">
      <c r="A26" s="4">
        <v>9</v>
      </c>
      <c r="B26" s="4" t="s">
        <v>30</v>
      </c>
      <c r="C26" s="3" t="s">
        <v>12</v>
      </c>
      <c r="D26" s="3">
        <v>0</v>
      </c>
      <c r="E26" s="4">
        <f>D26</f>
        <v>0</v>
      </c>
      <c r="F26" s="4">
        <v>-81.5</v>
      </c>
      <c r="G26" s="4">
        <v>0</v>
      </c>
      <c r="H26" s="4">
        <f t="shared" si="3"/>
        <v>-81.5</v>
      </c>
      <c r="I26" s="4"/>
    </row>
    <row r="27" spans="1:9" x14ac:dyDescent="0.15">
      <c r="A27" s="18">
        <v>10</v>
      </c>
      <c r="B27" s="18" t="s">
        <v>31</v>
      </c>
      <c r="C27" s="3" t="s">
        <v>12</v>
      </c>
      <c r="D27" s="3">
        <v>154.9</v>
      </c>
      <c r="E27" s="18">
        <f t="shared" si="2"/>
        <v>354.9</v>
      </c>
      <c r="F27" s="18">
        <v>224.35</v>
      </c>
      <c r="G27" s="18">
        <v>300</v>
      </c>
      <c r="H27" s="18">
        <f t="shared" si="3"/>
        <v>169.45000000000005</v>
      </c>
      <c r="I27" s="18"/>
    </row>
    <row r="28" spans="1:9" x14ac:dyDescent="0.15">
      <c r="A28" s="19"/>
      <c r="B28" s="19"/>
      <c r="C28" s="3" t="s">
        <v>13</v>
      </c>
      <c r="D28" s="3">
        <v>200</v>
      </c>
      <c r="E28" s="19"/>
      <c r="F28" s="19"/>
      <c r="G28" s="19"/>
      <c r="H28" s="19"/>
      <c r="I28" s="19"/>
    </row>
    <row r="29" spans="1:9" x14ac:dyDescent="0.15">
      <c r="A29" s="18">
        <v>11</v>
      </c>
      <c r="B29" s="18" t="s">
        <v>32</v>
      </c>
      <c r="C29" s="3" t="s">
        <v>12</v>
      </c>
      <c r="D29" s="3">
        <v>818.1</v>
      </c>
      <c r="E29" s="18">
        <f>D29+D30+D31+D32+D33</f>
        <v>4610.1000000000004</v>
      </c>
      <c r="F29" s="18">
        <v>2091.3000000000002</v>
      </c>
      <c r="G29" s="18">
        <v>5700</v>
      </c>
      <c r="H29" s="18">
        <f>G29+F29-E29</f>
        <v>3181.2</v>
      </c>
      <c r="I29" s="18"/>
    </row>
    <row r="30" spans="1:9" x14ac:dyDescent="0.15">
      <c r="A30" s="19"/>
      <c r="B30" s="19"/>
      <c r="C30" s="3" t="s">
        <v>33</v>
      </c>
      <c r="D30" s="3">
        <v>200</v>
      </c>
      <c r="E30" s="19"/>
      <c r="F30" s="19"/>
      <c r="G30" s="19"/>
      <c r="H30" s="19"/>
      <c r="I30" s="19"/>
    </row>
    <row r="31" spans="1:9" x14ac:dyDescent="0.15">
      <c r="A31" s="19"/>
      <c r="B31" s="19"/>
      <c r="C31" s="3" t="s">
        <v>13</v>
      </c>
      <c r="D31" s="3">
        <v>200</v>
      </c>
      <c r="E31" s="19"/>
      <c r="F31" s="19"/>
      <c r="G31" s="19"/>
      <c r="H31" s="19"/>
      <c r="I31" s="19"/>
    </row>
    <row r="32" spans="1:9" x14ac:dyDescent="0.15">
      <c r="A32" s="19"/>
      <c r="B32" s="19"/>
      <c r="C32" s="3" t="s">
        <v>34</v>
      </c>
      <c r="D32" s="3">
        <v>3090</v>
      </c>
      <c r="E32" s="19"/>
      <c r="F32" s="19"/>
      <c r="G32" s="19"/>
      <c r="H32" s="19"/>
      <c r="I32" s="19"/>
    </row>
    <row r="33" spans="1:9" x14ac:dyDescent="0.15">
      <c r="A33" s="19"/>
      <c r="B33" s="19"/>
      <c r="C33" s="3" t="s">
        <v>35</v>
      </c>
      <c r="D33" s="3">
        <v>302</v>
      </c>
      <c r="E33" s="19"/>
      <c r="F33" s="19"/>
      <c r="G33" s="19"/>
      <c r="H33" s="19"/>
      <c r="I33" s="19"/>
    </row>
    <row r="34" spans="1:9" x14ac:dyDescent="0.15">
      <c r="A34" s="18">
        <v>12</v>
      </c>
      <c r="B34" s="18" t="s">
        <v>36</v>
      </c>
      <c r="C34" s="3" t="s">
        <v>12</v>
      </c>
      <c r="D34" s="3">
        <v>941.82</v>
      </c>
      <c r="E34" s="18">
        <f>D34+D35+D36</f>
        <v>2181.8200000000002</v>
      </c>
      <c r="F34" s="18">
        <v>1342.1</v>
      </c>
      <c r="G34" s="18">
        <v>4140</v>
      </c>
      <c r="H34" s="18">
        <f t="shared" ref="H34:H39" si="4">G34+F34-E34</f>
        <v>3300.28</v>
      </c>
      <c r="I34" s="18"/>
    </row>
    <row r="35" spans="1:9" x14ac:dyDescent="0.15">
      <c r="A35" s="19"/>
      <c r="B35" s="19"/>
      <c r="C35" s="3" t="s">
        <v>13</v>
      </c>
      <c r="D35" s="3">
        <v>70</v>
      </c>
      <c r="E35" s="19"/>
      <c r="F35" s="19"/>
      <c r="G35" s="19"/>
      <c r="H35" s="19"/>
      <c r="I35" s="19"/>
    </row>
    <row r="36" spans="1:9" x14ac:dyDescent="0.15">
      <c r="A36" s="20"/>
      <c r="B36" s="20"/>
      <c r="C36" s="3" t="s">
        <v>37</v>
      </c>
      <c r="D36" s="3">
        <v>1170</v>
      </c>
      <c r="E36" s="20"/>
      <c r="F36" s="20"/>
      <c r="G36" s="20"/>
      <c r="H36" s="20"/>
      <c r="I36" s="20"/>
    </row>
    <row r="37" spans="1:9" x14ac:dyDescent="0.15">
      <c r="A37" s="15">
        <v>13</v>
      </c>
      <c r="B37" s="18" t="s">
        <v>38</v>
      </c>
      <c r="C37" s="3" t="s">
        <v>12</v>
      </c>
      <c r="D37" s="3">
        <v>221.26</v>
      </c>
      <c r="E37" s="15">
        <f>D37+D38</f>
        <v>421.26</v>
      </c>
      <c r="F37" s="15">
        <v>1716.45</v>
      </c>
      <c r="G37" s="15">
        <v>1020</v>
      </c>
      <c r="H37" s="15">
        <f t="shared" si="4"/>
        <v>2315.1899999999996</v>
      </c>
      <c r="I37" s="15"/>
    </row>
    <row r="38" spans="1:9" x14ac:dyDescent="0.15">
      <c r="A38" s="15"/>
      <c r="B38" s="19"/>
      <c r="C38" s="3" t="s">
        <v>13</v>
      </c>
      <c r="D38" s="3">
        <v>200</v>
      </c>
      <c r="E38" s="15"/>
      <c r="F38" s="15"/>
      <c r="G38" s="15"/>
      <c r="H38" s="15"/>
      <c r="I38" s="15"/>
    </row>
    <row r="39" spans="1:9" x14ac:dyDescent="0.15">
      <c r="A39" s="18">
        <v>14</v>
      </c>
      <c r="B39" s="18" t="s">
        <v>39</v>
      </c>
      <c r="C39" s="3" t="s">
        <v>12</v>
      </c>
      <c r="D39" s="3">
        <v>742.27</v>
      </c>
      <c r="E39" s="18">
        <f>D39+D41+D40</f>
        <v>3942.27</v>
      </c>
      <c r="F39" s="18">
        <v>1834.95</v>
      </c>
      <c r="G39" s="18">
        <v>3990</v>
      </c>
      <c r="H39" s="18">
        <f t="shared" si="4"/>
        <v>1882.6799999999998</v>
      </c>
      <c r="I39" s="21"/>
    </row>
    <row r="40" spans="1:9" x14ac:dyDescent="0.15">
      <c r="A40" s="19"/>
      <c r="B40" s="19"/>
      <c r="C40" s="3" t="s">
        <v>40</v>
      </c>
      <c r="D40" s="3">
        <v>1000</v>
      </c>
      <c r="E40" s="19"/>
      <c r="F40" s="19"/>
      <c r="G40" s="19"/>
      <c r="H40" s="19"/>
      <c r="I40" s="22"/>
    </row>
    <row r="41" spans="1:9" x14ac:dyDescent="0.15">
      <c r="A41" s="19"/>
      <c r="B41" s="19"/>
      <c r="C41" s="3" t="s">
        <v>41</v>
      </c>
      <c r="D41" s="3">
        <v>2200</v>
      </c>
      <c r="E41" s="19"/>
      <c r="F41" s="19"/>
      <c r="G41" s="19"/>
      <c r="H41" s="19"/>
      <c r="I41" s="19"/>
    </row>
    <row r="42" spans="1:9" x14ac:dyDescent="0.15">
      <c r="A42" s="18">
        <v>15</v>
      </c>
      <c r="B42" s="18" t="s">
        <v>42</v>
      </c>
      <c r="C42" s="3" t="s">
        <v>12</v>
      </c>
      <c r="D42" s="3">
        <v>274.48</v>
      </c>
      <c r="E42" s="18">
        <f>D42+D43</f>
        <v>1204.48</v>
      </c>
      <c r="F42" s="18">
        <v>218.35</v>
      </c>
      <c r="G42" s="18">
        <v>2160</v>
      </c>
      <c r="H42" s="18">
        <f>G42+F42-E42</f>
        <v>1173.8699999999999</v>
      </c>
      <c r="I42" s="18"/>
    </row>
    <row r="43" spans="1:9" x14ac:dyDescent="0.15">
      <c r="A43" s="19"/>
      <c r="B43" s="19"/>
      <c r="C43" s="3" t="s">
        <v>43</v>
      </c>
      <c r="D43" s="3">
        <v>930</v>
      </c>
      <c r="E43" s="19"/>
      <c r="F43" s="19"/>
      <c r="G43" s="19"/>
      <c r="H43" s="19"/>
      <c r="I43" s="19"/>
    </row>
    <row r="44" spans="1:9" x14ac:dyDescent="0.15">
      <c r="A44" s="18">
        <v>16</v>
      </c>
      <c r="B44" s="18" t="s">
        <v>44</v>
      </c>
      <c r="C44" s="3" t="s">
        <v>12</v>
      </c>
      <c r="D44" s="3">
        <v>324.47000000000003</v>
      </c>
      <c r="E44" s="18">
        <f>D44+D45+D46+D47</f>
        <v>1599.47</v>
      </c>
      <c r="F44" s="18">
        <v>-174.45</v>
      </c>
      <c r="G44" s="18">
        <v>2190</v>
      </c>
      <c r="H44" s="18">
        <f t="shared" ref="H44:H49" si="5">G44+F44-E44</f>
        <v>416.07999999999993</v>
      </c>
      <c r="I44" s="21" t="s">
        <v>45</v>
      </c>
    </row>
    <row r="45" spans="1:9" x14ac:dyDescent="0.15">
      <c r="A45" s="19"/>
      <c r="B45" s="19"/>
      <c r="C45" s="3" t="s">
        <v>13</v>
      </c>
      <c r="D45" s="3">
        <v>175</v>
      </c>
      <c r="E45" s="19"/>
      <c r="F45" s="19"/>
      <c r="G45" s="19"/>
      <c r="H45" s="19"/>
      <c r="I45" s="19"/>
    </row>
    <row r="46" spans="1:9" x14ac:dyDescent="0.15">
      <c r="A46" s="19"/>
      <c r="B46" s="19"/>
      <c r="C46" s="3" t="s">
        <v>46</v>
      </c>
      <c r="D46" s="3">
        <v>1100</v>
      </c>
      <c r="E46" s="19"/>
      <c r="F46" s="19"/>
      <c r="G46" s="19"/>
      <c r="H46" s="19"/>
      <c r="I46" s="19"/>
    </row>
    <row r="47" spans="1:9" x14ac:dyDescent="0.15">
      <c r="A47" s="19"/>
      <c r="B47" s="19"/>
      <c r="C47" s="3" t="s">
        <v>47</v>
      </c>
      <c r="D47" s="3">
        <v>0</v>
      </c>
      <c r="E47" s="19"/>
      <c r="F47" s="19"/>
      <c r="G47" s="19"/>
      <c r="H47" s="19"/>
      <c r="I47" s="19"/>
    </row>
    <row r="48" spans="1:9" x14ac:dyDescent="0.15">
      <c r="A48" s="4">
        <v>17</v>
      </c>
      <c r="B48" s="4" t="s">
        <v>48</v>
      </c>
      <c r="C48" s="3" t="s">
        <v>12</v>
      </c>
      <c r="D48" s="3">
        <v>193.4</v>
      </c>
      <c r="E48" s="4">
        <f>D48</f>
        <v>193.4</v>
      </c>
      <c r="F48" s="4">
        <v>1151.5999999999999</v>
      </c>
      <c r="G48" s="4">
        <v>300</v>
      </c>
      <c r="H48" s="4">
        <f t="shared" si="5"/>
        <v>1258.1999999999998</v>
      </c>
      <c r="I48" s="4"/>
    </row>
    <row r="49" spans="1:9" x14ac:dyDescent="0.15">
      <c r="A49" s="18">
        <v>18</v>
      </c>
      <c r="B49" s="18" t="s">
        <v>49</v>
      </c>
      <c r="C49" s="3" t="s">
        <v>12</v>
      </c>
      <c r="D49" s="3">
        <v>663.03</v>
      </c>
      <c r="E49" s="18">
        <f>D49+D50+D51+D52</f>
        <v>2663.0299999999997</v>
      </c>
      <c r="F49" s="18">
        <v>605.04999999999995</v>
      </c>
      <c r="G49" s="18">
        <v>5310</v>
      </c>
      <c r="H49" s="18">
        <f t="shared" si="5"/>
        <v>3252.0200000000004</v>
      </c>
      <c r="I49" s="21" t="s">
        <v>50</v>
      </c>
    </row>
    <row r="50" spans="1:9" x14ac:dyDescent="0.15">
      <c r="A50" s="19"/>
      <c r="B50" s="19"/>
      <c r="C50" s="3" t="s">
        <v>13</v>
      </c>
      <c r="D50" s="3">
        <v>360</v>
      </c>
      <c r="E50" s="19"/>
      <c r="F50" s="19"/>
      <c r="G50" s="19"/>
      <c r="H50" s="19"/>
      <c r="I50" s="19"/>
    </row>
    <row r="51" spans="1:9" x14ac:dyDescent="0.15">
      <c r="A51" s="19"/>
      <c r="B51" s="19"/>
      <c r="C51" s="3" t="s">
        <v>51</v>
      </c>
      <c r="D51" s="3">
        <v>900</v>
      </c>
      <c r="E51" s="19"/>
      <c r="F51" s="19"/>
      <c r="G51" s="19"/>
      <c r="H51" s="19"/>
      <c r="I51" s="19"/>
    </row>
    <row r="52" spans="1:9" x14ac:dyDescent="0.15">
      <c r="A52" s="19"/>
      <c r="B52" s="19"/>
      <c r="C52" s="3" t="s">
        <v>52</v>
      </c>
      <c r="D52" s="3">
        <v>740</v>
      </c>
      <c r="E52" s="19"/>
      <c r="F52" s="19"/>
      <c r="G52" s="19"/>
      <c r="H52" s="19"/>
      <c r="I52" s="19"/>
    </row>
    <row r="53" spans="1:9" x14ac:dyDescent="0.15">
      <c r="A53" s="18">
        <v>19</v>
      </c>
      <c r="B53" s="18" t="s">
        <v>53</v>
      </c>
      <c r="C53" s="3" t="s">
        <v>12</v>
      </c>
      <c r="D53" s="3">
        <v>474.85</v>
      </c>
      <c r="E53" s="18">
        <f>D53+D54+D55</f>
        <v>1714.85</v>
      </c>
      <c r="F53" s="18">
        <v>308.2</v>
      </c>
      <c r="G53" s="18">
        <v>3450</v>
      </c>
      <c r="H53" s="18">
        <f t="shared" ref="H53:H57" si="6">G53+F53-E53</f>
        <v>2043.35</v>
      </c>
      <c r="I53" s="18"/>
    </row>
    <row r="54" spans="1:9" ht="27" x14ac:dyDescent="0.15">
      <c r="A54" s="19"/>
      <c r="B54" s="19"/>
      <c r="C54" s="5" t="s">
        <v>54</v>
      </c>
      <c r="D54" s="3">
        <v>240</v>
      </c>
      <c r="E54" s="19"/>
      <c r="F54" s="19"/>
      <c r="G54" s="19"/>
      <c r="H54" s="19"/>
      <c r="I54" s="19"/>
    </row>
    <row r="55" spans="1:9" x14ac:dyDescent="0.15">
      <c r="A55" s="19"/>
      <c r="B55" s="19"/>
      <c r="C55" s="3" t="s">
        <v>55</v>
      </c>
      <c r="D55" s="3">
        <v>1000</v>
      </c>
      <c r="E55" s="19"/>
      <c r="F55" s="19"/>
      <c r="G55" s="19"/>
      <c r="H55" s="19"/>
      <c r="I55" s="19"/>
    </row>
    <row r="56" spans="1:9" x14ac:dyDescent="0.15">
      <c r="A56" s="4">
        <v>20</v>
      </c>
      <c r="B56" s="4" t="s">
        <v>56</v>
      </c>
      <c r="C56" s="3" t="s">
        <v>12</v>
      </c>
      <c r="D56" s="3">
        <v>409.38</v>
      </c>
      <c r="E56" s="4">
        <f>D56</f>
        <v>409.38</v>
      </c>
      <c r="F56" s="4">
        <v>175.4</v>
      </c>
      <c r="G56" s="4">
        <v>4260</v>
      </c>
      <c r="H56" s="4">
        <f t="shared" si="6"/>
        <v>4026.0199999999995</v>
      </c>
      <c r="I56" s="4"/>
    </row>
    <row r="57" spans="1:9" x14ac:dyDescent="0.15">
      <c r="A57" s="15">
        <v>21</v>
      </c>
      <c r="B57" s="15" t="s">
        <v>57</v>
      </c>
      <c r="C57" s="3" t="s">
        <v>12</v>
      </c>
      <c r="D57" s="3">
        <v>74.09</v>
      </c>
      <c r="E57" s="15">
        <f>D57+D58</f>
        <v>474.09000000000003</v>
      </c>
      <c r="F57" s="15">
        <v>-526.79999999999995</v>
      </c>
      <c r="G57" s="15">
        <v>930</v>
      </c>
      <c r="H57" s="15">
        <f t="shared" si="6"/>
        <v>-70.889999999999986</v>
      </c>
      <c r="I57" s="15"/>
    </row>
    <row r="58" spans="1:9" ht="27" x14ac:dyDescent="0.15">
      <c r="A58" s="15"/>
      <c r="B58" s="15"/>
      <c r="C58" s="5" t="s">
        <v>54</v>
      </c>
      <c r="D58" s="3">
        <v>400</v>
      </c>
      <c r="E58" s="15"/>
      <c r="F58" s="15"/>
      <c r="G58" s="15"/>
      <c r="H58" s="15"/>
      <c r="I58" s="15"/>
    </row>
    <row r="59" spans="1:9" x14ac:dyDescent="0.15">
      <c r="A59" s="18">
        <v>22</v>
      </c>
      <c r="B59" s="18" t="s">
        <v>58</v>
      </c>
      <c r="C59" s="3" t="s">
        <v>12</v>
      </c>
      <c r="D59" s="3">
        <v>145.79</v>
      </c>
      <c r="E59" s="18">
        <f>D59+D60+D61</f>
        <v>1345.79</v>
      </c>
      <c r="F59" s="18">
        <v>1551.1</v>
      </c>
      <c r="G59" s="18">
        <v>330</v>
      </c>
      <c r="H59" s="18">
        <f t="shared" ref="H59:H64" si="7">G59+F59-E59</f>
        <v>535.30999999999995</v>
      </c>
      <c r="I59" s="18"/>
    </row>
    <row r="60" spans="1:9" x14ac:dyDescent="0.15">
      <c r="A60" s="19"/>
      <c r="B60" s="19"/>
      <c r="C60" s="3" t="s">
        <v>13</v>
      </c>
      <c r="D60" s="3">
        <v>100</v>
      </c>
      <c r="E60" s="19"/>
      <c r="F60" s="19"/>
      <c r="G60" s="19"/>
      <c r="H60" s="19"/>
      <c r="I60" s="19"/>
    </row>
    <row r="61" spans="1:9" x14ac:dyDescent="0.15">
      <c r="A61" s="19"/>
      <c r="B61" s="19"/>
      <c r="C61" s="3" t="s">
        <v>59</v>
      </c>
      <c r="D61" s="3">
        <v>1100</v>
      </c>
      <c r="E61" s="19"/>
      <c r="F61" s="19"/>
      <c r="G61" s="19"/>
      <c r="H61" s="19"/>
      <c r="I61" s="19"/>
    </row>
    <row r="62" spans="1:9" x14ac:dyDescent="0.15">
      <c r="A62" s="18">
        <v>23</v>
      </c>
      <c r="B62" s="18" t="s">
        <v>60</v>
      </c>
      <c r="C62" s="3" t="s">
        <v>12</v>
      </c>
      <c r="D62" s="3">
        <v>334.28</v>
      </c>
      <c r="E62" s="18">
        <f t="shared" ref="E62:E66" si="8">D62+D63</f>
        <v>438.28</v>
      </c>
      <c r="F62" s="18">
        <v>257.39999999999998</v>
      </c>
      <c r="G62" s="18">
        <v>1560</v>
      </c>
      <c r="H62" s="18">
        <f t="shared" si="7"/>
        <v>1379.1200000000001</v>
      </c>
      <c r="I62" s="18"/>
    </row>
    <row r="63" spans="1:9" ht="27" x14ac:dyDescent="0.15">
      <c r="A63" s="19"/>
      <c r="B63" s="19"/>
      <c r="C63" s="5" t="s">
        <v>54</v>
      </c>
      <c r="D63" s="3">
        <v>104</v>
      </c>
      <c r="E63" s="19"/>
      <c r="F63" s="19"/>
      <c r="G63" s="19"/>
      <c r="H63" s="19"/>
      <c r="I63" s="19"/>
    </row>
    <row r="64" spans="1:9" x14ac:dyDescent="0.15">
      <c r="A64" s="18">
        <v>24</v>
      </c>
      <c r="B64" s="18" t="s">
        <v>61</v>
      </c>
      <c r="C64" s="3" t="s">
        <v>12</v>
      </c>
      <c r="D64" s="3">
        <v>110.63</v>
      </c>
      <c r="E64" s="18">
        <f t="shared" si="8"/>
        <v>715.63</v>
      </c>
      <c r="F64" s="18">
        <v>744.65</v>
      </c>
      <c r="G64" s="18">
        <v>510</v>
      </c>
      <c r="H64" s="18">
        <f t="shared" si="7"/>
        <v>539.0200000000001</v>
      </c>
      <c r="I64" s="18"/>
    </row>
    <row r="65" spans="1:9" x14ac:dyDescent="0.15">
      <c r="A65" s="20"/>
      <c r="B65" s="20"/>
      <c r="C65" s="3" t="s">
        <v>62</v>
      </c>
      <c r="D65" s="3">
        <v>605</v>
      </c>
      <c r="E65" s="20"/>
      <c r="F65" s="20"/>
      <c r="G65" s="20"/>
      <c r="H65" s="20"/>
      <c r="I65" s="20"/>
    </row>
    <row r="66" spans="1:9" x14ac:dyDescent="0.15">
      <c r="A66" s="18">
        <v>25</v>
      </c>
      <c r="B66" s="18" t="s">
        <v>63</v>
      </c>
      <c r="C66" s="3" t="s">
        <v>12</v>
      </c>
      <c r="D66" s="3">
        <v>521.89</v>
      </c>
      <c r="E66" s="18">
        <f t="shared" si="8"/>
        <v>1181.8899999999999</v>
      </c>
      <c r="F66" s="18">
        <v>-408.95</v>
      </c>
      <c r="G66" s="18">
        <v>1530</v>
      </c>
      <c r="H66" s="18">
        <f>G66+F66-E66</f>
        <v>-60.839999999999918</v>
      </c>
      <c r="I66" s="18"/>
    </row>
    <row r="67" spans="1:9" x14ac:dyDescent="0.15">
      <c r="A67" s="19"/>
      <c r="B67" s="19"/>
      <c r="C67" s="3" t="s">
        <v>64</v>
      </c>
      <c r="D67" s="3">
        <v>660</v>
      </c>
      <c r="E67" s="19"/>
      <c r="F67" s="19"/>
      <c r="G67" s="19"/>
      <c r="H67" s="19"/>
      <c r="I67" s="19"/>
    </row>
    <row r="68" spans="1:9" ht="18" customHeight="1" x14ac:dyDescent="0.15">
      <c r="A68" s="18">
        <v>26</v>
      </c>
      <c r="B68" s="18" t="s">
        <v>65</v>
      </c>
      <c r="C68" s="3" t="s">
        <v>12</v>
      </c>
      <c r="D68" s="3">
        <v>481.81</v>
      </c>
      <c r="E68" s="18">
        <f>D68+D69+D70+D71+D72</f>
        <v>4791.8099999999995</v>
      </c>
      <c r="F68" s="18">
        <v>622.6</v>
      </c>
      <c r="G68" s="18">
        <v>4170</v>
      </c>
      <c r="H68" s="18">
        <f>G68+F68-E68</f>
        <v>0.79000000000087311</v>
      </c>
      <c r="I68" s="21" t="s">
        <v>66</v>
      </c>
    </row>
    <row r="69" spans="1:9" ht="18" customHeight="1" x14ac:dyDescent="0.15">
      <c r="A69" s="19"/>
      <c r="B69" s="19"/>
      <c r="C69" s="3" t="s">
        <v>13</v>
      </c>
      <c r="D69" s="3">
        <v>200</v>
      </c>
      <c r="E69" s="19"/>
      <c r="F69" s="19"/>
      <c r="G69" s="19"/>
      <c r="H69" s="19"/>
      <c r="I69" s="22"/>
    </row>
    <row r="70" spans="1:9" ht="18" customHeight="1" x14ac:dyDescent="0.15">
      <c r="A70" s="19"/>
      <c r="B70" s="19"/>
      <c r="C70" s="3" t="s">
        <v>67</v>
      </c>
      <c r="D70" s="3">
        <v>640</v>
      </c>
      <c r="E70" s="19"/>
      <c r="F70" s="19"/>
      <c r="G70" s="19"/>
      <c r="H70" s="19"/>
      <c r="I70" s="22"/>
    </row>
    <row r="71" spans="1:9" ht="18" customHeight="1" x14ac:dyDescent="0.15">
      <c r="A71" s="19"/>
      <c r="B71" s="19"/>
      <c r="C71" s="3" t="s">
        <v>68</v>
      </c>
      <c r="D71" s="3">
        <v>3140</v>
      </c>
      <c r="E71" s="19"/>
      <c r="F71" s="19"/>
      <c r="G71" s="19"/>
      <c r="H71" s="19"/>
      <c r="I71" s="22"/>
    </row>
    <row r="72" spans="1:9" ht="18" customHeight="1" x14ac:dyDescent="0.15">
      <c r="A72" s="19"/>
      <c r="B72" s="19"/>
      <c r="C72" s="3" t="s">
        <v>69</v>
      </c>
      <c r="D72" s="3">
        <v>330</v>
      </c>
      <c r="E72" s="19"/>
      <c r="F72" s="19"/>
      <c r="G72" s="19"/>
      <c r="H72" s="19"/>
      <c r="I72" s="22"/>
    </row>
    <row r="73" spans="1:9" x14ac:dyDescent="0.15">
      <c r="A73" s="18">
        <v>27</v>
      </c>
      <c r="B73" s="18" t="s">
        <v>70</v>
      </c>
      <c r="C73" s="3" t="s">
        <v>12</v>
      </c>
      <c r="D73" s="3">
        <v>225.87</v>
      </c>
      <c r="E73" s="18">
        <f>D73+D74</f>
        <v>1015.87</v>
      </c>
      <c r="F73" s="18">
        <v>-74.5</v>
      </c>
      <c r="G73" s="18">
        <v>990</v>
      </c>
      <c r="H73" s="18">
        <f t="shared" ref="H73:H76" si="9">G73+F73-E73</f>
        <v>-100.37</v>
      </c>
      <c r="I73" s="18"/>
    </row>
    <row r="74" spans="1:9" x14ac:dyDescent="0.15">
      <c r="A74" s="19"/>
      <c r="B74" s="19"/>
      <c r="C74" s="3" t="s">
        <v>71</v>
      </c>
      <c r="D74" s="3">
        <v>790</v>
      </c>
      <c r="E74" s="19"/>
      <c r="F74" s="19"/>
      <c r="G74" s="19"/>
      <c r="H74" s="19"/>
      <c r="I74" s="19"/>
    </row>
    <row r="75" spans="1:9" x14ac:dyDescent="0.15">
      <c r="A75" s="3">
        <v>28</v>
      </c>
      <c r="B75" s="3" t="s">
        <v>72</v>
      </c>
      <c r="C75" s="3" t="s">
        <v>12</v>
      </c>
      <c r="D75" s="3">
        <v>93.46</v>
      </c>
      <c r="E75" s="3">
        <f>D75</f>
        <v>93.46</v>
      </c>
      <c r="F75" s="3">
        <v>806.15</v>
      </c>
      <c r="G75" s="3">
        <v>420</v>
      </c>
      <c r="H75" s="3">
        <f t="shared" si="9"/>
        <v>1132.69</v>
      </c>
      <c r="I75" s="3"/>
    </row>
    <row r="76" spans="1:9" x14ac:dyDescent="0.15">
      <c r="A76" s="18">
        <v>29</v>
      </c>
      <c r="B76" s="18" t="s">
        <v>73</v>
      </c>
      <c r="C76" s="3" t="s">
        <v>12</v>
      </c>
      <c r="D76" s="3">
        <v>613.37</v>
      </c>
      <c r="E76" s="18">
        <f>D76+D77</f>
        <v>2078.37</v>
      </c>
      <c r="F76" s="18">
        <v>-1134.8</v>
      </c>
      <c r="G76" s="18">
        <v>3990</v>
      </c>
      <c r="H76" s="18">
        <f t="shared" si="9"/>
        <v>776.82999999999993</v>
      </c>
      <c r="I76" s="18"/>
    </row>
    <row r="77" spans="1:9" x14ac:dyDescent="0.15">
      <c r="A77" s="20"/>
      <c r="B77" s="20"/>
      <c r="C77" s="3" t="s">
        <v>40</v>
      </c>
      <c r="D77" s="3">
        <v>1465</v>
      </c>
      <c r="E77" s="20"/>
      <c r="F77" s="20"/>
      <c r="G77" s="20"/>
      <c r="H77" s="20"/>
      <c r="I77" s="20"/>
    </row>
    <row r="78" spans="1:9" x14ac:dyDescent="0.15">
      <c r="A78" s="3">
        <v>30</v>
      </c>
      <c r="B78" s="3" t="s">
        <v>74</v>
      </c>
      <c r="C78" s="3" t="s">
        <v>12</v>
      </c>
      <c r="D78" s="3">
        <v>841.77</v>
      </c>
      <c r="E78" s="3">
        <f>D78</f>
        <v>841.77</v>
      </c>
      <c r="F78" s="3">
        <v>3124.6</v>
      </c>
      <c r="G78" s="3">
        <v>4290</v>
      </c>
      <c r="H78" s="3">
        <f t="shared" ref="H78:H82" si="10">G78+F78-E78</f>
        <v>6572.83</v>
      </c>
      <c r="I78" s="3"/>
    </row>
    <row r="79" spans="1:9" x14ac:dyDescent="0.15">
      <c r="A79" s="18">
        <v>31</v>
      </c>
      <c r="B79" s="18" t="s">
        <v>75</v>
      </c>
      <c r="C79" s="3" t="s">
        <v>12</v>
      </c>
      <c r="D79" s="3">
        <v>793.39</v>
      </c>
      <c r="E79" s="18">
        <f>D79+D80+D81</f>
        <v>3433.39</v>
      </c>
      <c r="F79" s="18">
        <v>2576.85</v>
      </c>
      <c r="G79" s="18">
        <v>4530</v>
      </c>
      <c r="H79" s="18">
        <f t="shared" si="10"/>
        <v>3673.4600000000005</v>
      </c>
      <c r="I79" s="18"/>
    </row>
    <row r="80" spans="1:9" x14ac:dyDescent="0.15">
      <c r="A80" s="19"/>
      <c r="B80" s="19"/>
      <c r="C80" s="3" t="s">
        <v>76</v>
      </c>
      <c r="D80" s="3">
        <v>2500</v>
      </c>
      <c r="E80" s="19"/>
      <c r="F80" s="19"/>
      <c r="G80" s="19"/>
      <c r="H80" s="19"/>
      <c r="I80" s="19"/>
    </row>
    <row r="81" spans="1:9" x14ac:dyDescent="0.15">
      <c r="A81" s="19"/>
      <c r="B81" s="19"/>
      <c r="C81" s="3" t="s">
        <v>77</v>
      </c>
      <c r="D81" s="3">
        <v>140</v>
      </c>
      <c r="E81" s="19"/>
      <c r="F81" s="19"/>
      <c r="G81" s="19"/>
      <c r="H81" s="19"/>
      <c r="I81" s="19"/>
    </row>
    <row r="82" spans="1:9" x14ac:dyDescent="0.15">
      <c r="A82" s="18">
        <v>32</v>
      </c>
      <c r="B82" s="18" t="s">
        <v>78</v>
      </c>
      <c r="C82" s="3" t="s">
        <v>12</v>
      </c>
      <c r="D82" s="3">
        <v>241.36</v>
      </c>
      <c r="E82" s="18">
        <f>D82+D83+D84</f>
        <v>411.36</v>
      </c>
      <c r="F82" s="18">
        <v>554.70000000000005</v>
      </c>
      <c r="G82" s="18">
        <v>720</v>
      </c>
      <c r="H82" s="18">
        <f t="shared" si="10"/>
        <v>863.34</v>
      </c>
      <c r="I82" s="18"/>
    </row>
    <row r="83" spans="1:9" x14ac:dyDescent="0.15">
      <c r="A83" s="19"/>
      <c r="B83" s="19"/>
      <c r="C83" s="3" t="s">
        <v>13</v>
      </c>
      <c r="D83" s="3">
        <v>70</v>
      </c>
      <c r="E83" s="19"/>
      <c r="F83" s="19"/>
      <c r="G83" s="19"/>
      <c r="H83" s="19"/>
      <c r="I83" s="19"/>
    </row>
    <row r="84" spans="1:9" x14ac:dyDescent="0.15">
      <c r="A84" s="20"/>
      <c r="B84" s="20"/>
      <c r="C84" s="3" t="s">
        <v>79</v>
      </c>
      <c r="D84" s="3">
        <v>100</v>
      </c>
      <c r="E84" s="20"/>
      <c r="F84" s="20"/>
      <c r="G84" s="20"/>
      <c r="H84" s="20"/>
      <c r="I84" s="20"/>
    </row>
    <row r="85" spans="1:9" x14ac:dyDescent="0.15">
      <c r="A85" s="18">
        <v>33</v>
      </c>
      <c r="B85" s="18" t="s">
        <v>80</v>
      </c>
      <c r="C85" s="3" t="s">
        <v>12</v>
      </c>
      <c r="D85" s="3">
        <v>216.48</v>
      </c>
      <c r="E85" s="18">
        <f>D85+D86+D87</f>
        <v>799.48</v>
      </c>
      <c r="F85" s="18">
        <v>515.45000000000005</v>
      </c>
      <c r="G85" s="18">
        <v>960</v>
      </c>
      <c r="H85" s="18">
        <f t="shared" ref="H85:H89" si="11">G85+F85-E85</f>
        <v>675.97</v>
      </c>
      <c r="I85" s="18"/>
    </row>
    <row r="86" spans="1:9" x14ac:dyDescent="0.15">
      <c r="A86" s="19"/>
      <c r="B86" s="19"/>
      <c r="C86" s="3" t="s">
        <v>13</v>
      </c>
      <c r="D86" s="3">
        <v>193</v>
      </c>
      <c r="E86" s="19"/>
      <c r="F86" s="19"/>
      <c r="G86" s="19"/>
      <c r="H86" s="19"/>
      <c r="I86" s="19"/>
    </row>
    <row r="87" spans="1:9" x14ac:dyDescent="0.15">
      <c r="A87" s="19"/>
      <c r="B87" s="19"/>
      <c r="C87" s="3" t="s">
        <v>81</v>
      </c>
      <c r="D87" s="3">
        <v>390</v>
      </c>
      <c r="E87" s="20"/>
      <c r="F87" s="20"/>
      <c r="G87" s="20"/>
      <c r="H87" s="20"/>
      <c r="I87" s="20"/>
    </row>
    <row r="88" spans="1:9" x14ac:dyDescent="0.15">
      <c r="A88" s="4">
        <v>34</v>
      </c>
      <c r="B88" s="4" t="s">
        <v>82</v>
      </c>
      <c r="C88" s="3" t="s">
        <v>12</v>
      </c>
      <c r="D88" s="3">
        <v>176.29</v>
      </c>
      <c r="E88" s="4">
        <f>D88</f>
        <v>176.29</v>
      </c>
      <c r="F88" s="4">
        <v>1370.05</v>
      </c>
      <c r="G88" s="4">
        <v>330</v>
      </c>
      <c r="H88" s="4">
        <f t="shared" si="11"/>
        <v>1523.76</v>
      </c>
      <c r="I88" s="4"/>
    </row>
    <row r="89" spans="1:9" x14ac:dyDescent="0.15">
      <c r="A89" s="18">
        <v>35</v>
      </c>
      <c r="B89" s="18" t="s">
        <v>83</v>
      </c>
      <c r="C89" s="3" t="s">
        <v>12</v>
      </c>
      <c r="D89" s="3">
        <v>555.62</v>
      </c>
      <c r="E89" s="18">
        <f>D89+D90+D91+D92</f>
        <v>1511.62</v>
      </c>
      <c r="F89" s="18">
        <v>3170.4</v>
      </c>
      <c r="G89" s="18">
        <v>3540</v>
      </c>
      <c r="H89" s="18">
        <f t="shared" si="11"/>
        <v>5198.78</v>
      </c>
      <c r="I89" s="18"/>
    </row>
    <row r="90" spans="1:9" x14ac:dyDescent="0.15">
      <c r="A90" s="19"/>
      <c r="B90" s="19"/>
      <c r="C90" s="3" t="s">
        <v>13</v>
      </c>
      <c r="D90" s="3">
        <v>151</v>
      </c>
      <c r="E90" s="19"/>
      <c r="F90" s="19"/>
      <c r="G90" s="19"/>
      <c r="H90" s="19"/>
      <c r="I90" s="19"/>
    </row>
    <row r="91" spans="1:9" x14ac:dyDescent="0.15">
      <c r="A91" s="19"/>
      <c r="B91" s="19"/>
      <c r="C91" s="3" t="s">
        <v>84</v>
      </c>
      <c r="D91" s="3">
        <v>370</v>
      </c>
      <c r="E91" s="19"/>
      <c r="F91" s="19"/>
      <c r="G91" s="19"/>
      <c r="H91" s="19"/>
      <c r="I91" s="19"/>
    </row>
    <row r="92" spans="1:9" x14ac:dyDescent="0.15">
      <c r="A92" s="19"/>
      <c r="B92" s="19"/>
      <c r="C92" s="3" t="s">
        <v>85</v>
      </c>
      <c r="D92" s="3">
        <v>435</v>
      </c>
      <c r="E92" s="19"/>
      <c r="F92" s="19"/>
      <c r="G92" s="19"/>
      <c r="H92" s="19"/>
      <c r="I92" s="19"/>
    </row>
    <row r="93" spans="1:9" x14ac:dyDescent="0.15">
      <c r="A93" s="18">
        <v>36</v>
      </c>
      <c r="B93" s="18" t="s">
        <v>86</v>
      </c>
      <c r="C93" s="3" t="s">
        <v>12</v>
      </c>
      <c r="D93" s="3">
        <v>175.85</v>
      </c>
      <c r="E93" s="18">
        <f>D93+D94+D95</f>
        <v>597.85</v>
      </c>
      <c r="F93" s="18">
        <v>493.85</v>
      </c>
      <c r="G93" s="18">
        <v>450</v>
      </c>
      <c r="H93" s="18">
        <f t="shared" ref="H93:H97" si="12">G93+F93-E93</f>
        <v>346</v>
      </c>
      <c r="I93" s="18"/>
    </row>
    <row r="94" spans="1:9" x14ac:dyDescent="0.15">
      <c r="A94" s="19"/>
      <c r="B94" s="19"/>
      <c r="C94" s="3" t="s">
        <v>13</v>
      </c>
      <c r="D94" s="3">
        <v>122</v>
      </c>
      <c r="E94" s="19"/>
      <c r="F94" s="19"/>
      <c r="G94" s="19"/>
      <c r="H94" s="19"/>
      <c r="I94" s="19"/>
    </row>
    <row r="95" spans="1:9" x14ac:dyDescent="0.15">
      <c r="A95" s="20"/>
      <c r="B95" s="20"/>
      <c r="C95" s="3" t="s">
        <v>87</v>
      </c>
      <c r="D95" s="3">
        <v>300</v>
      </c>
      <c r="E95" s="20"/>
      <c r="F95" s="20"/>
      <c r="G95" s="20"/>
      <c r="H95" s="20"/>
      <c r="I95" s="20"/>
    </row>
    <row r="96" spans="1:9" x14ac:dyDescent="0.15">
      <c r="A96" s="3">
        <v>37</v>
      </c>
      <c r="B96" s="3" t="s">
        <v>88</v>
      </c>
      <c r="C96" s="3" t="s">
        <v>12</v>
      </c>
      <c r="D96" s="3">
        <v>296.72000000000003</v>
      </c>
      <c r="E96" s="3">
        <f>D96</f>
        <v>296.72000000000003</v>
      </c>
      <c r="F96" s="3">
        <v>0</v>
      </c>
      <c r="G96" s="3">
        <v>1440</v>
      </c>
      <c r="H96" s="3">
        <f t="shared" si="12"/>
        <v>1143.28</v>
      </c>
      <c r="I96" s="3"/>
    </row>
    <row r="97" spans="1:9" x14ac:dyDescent="0.15">
      <c r="A97" s="18">
        <v>38</v>
      </c>
      <c r="B97" s="18" t="s">
        <v>89</v>
      </c>
      <c r="C97" s="3" t="s">
        <v>12</v>
      </c>
      <c r="D97" s="3">
        <v>911.25</v>
      </c>
      <c r="E97" s="18">
        <f>D97+D98+D100+D99+D102+D101+D103</f>
        <v>2971.25</v>
      </c>
      <c r="F97" s="18">
        <v>1323.25</v>
      </c>
      <c r="G97" s="18">
        <v>7650</v>
      </c>
      <c r="H97" s="18">
        <f t="shared" si="12"/>
        <v>6002</v>
      </c>
      <c r="I97" s="18"/>
    </row>
    <row r="98" spans="1:9" x14ac:dyDescent="0.15">
      <c r="A98" s="19"/>
      <c r="B98" s="19"/>
      <c r="C98" s="3" t="s">
        <v>13</v>
      </c>
      <c r="D98" s="3">
        <v>500</v>
      </c>
      <c r="E98" s="19"/>
      <c r="F98" s="19"/>
      <c r="G98" s="19"/>
      <c r="H98" s="19"/>
      <c r="I98" s="19"/>
    </row>
    <row r="99" spans="1:9" x14ac:dyDescent="0.15">
      <c r="A99" s="19"/>
      <c r="B99" s="19"/>
      <c r="C99" s="3" t="s">
        <v>79</v>
      </c>
      <c r="D99" s="3">
        <v>510</v>
      </c>
      <c r="E99" s="19"/>
      <c r="F99" s="19"/>
      <c r="G99" s="19"/>
      <c r="H99" s="19"/>
      <c r="I99" s="19"/>
    </row>
    <row r="100" spans="1:9" x14ac:dyDescent="0.15">
      <c r="A100" s="19"/>
      <c r="B100" s="19"/>
      <c r="C100" s="3" t="s">
        <v>90</v>
      </c>
      <c r="D100" s="6">
        <v>1100</v>
      </c>
      <c r="E100" s="19"/>
      <c r="F100" s="19"/>
      <c r="G100" s="19"/>
      <c r="H100" s="19"/>
      <c r="I100" s="19"/>
    </row>
    <row r="101" spans="1:9" x14ac:dyDescent="0.15">
      <c r="A101" s="19"/>
      <c r="B101" s="19"/>
      <c r="C101" s="3" t="s">
        <v>91</v>
      </c>
      <c r="D101" s="6">
        <v>450</v>
      </c>
      <c r="E101" s="19"/>
      <c r="F101" s="19"/>
      <c r="G101" s="19"/>
      <c r="H101" s="19"/>
      <c r="I101" s="19"/>
    </row>
    <row r="102" spans="1:9" x14ac:dyDescent="0.15">
      <c r="A102" s="19"/>
      <c r="B102" s="19"/>
      <c r="C102" s="3" t="s">
        <v>92</v>
      </c>
      <c r="D102" s="6">
        <v>500</v>
      </c>
      <c r="E102" s="19"/>
      <c r="F102" s="19"/>
      <c r="G102" s="19"/>
      <c r="H102" s="19"/>
      <c r="I102" s="19"/>
    </row>
    <row r="103" spans="1:9" x14ac:dyDescent="0.15">
      <c r="A103" s="20"/>
      <c r="B103" s="20"/>
      <c r="C103" s="3" t="s">
        <v>93</v>
      </c>
      <c r="D103" s="6">
        <v>-1000</v>
      </c>
      <c r="E103" s="20"/>
      <c r="F103" s="20"/>
      <c r="G103" s="20"/>
      <c r="H103" s="20"/>
      <c r="I103" s="20"/>
    </row>
    <row r="104" spans="1:9" x14ac:dyDescent="0.15">
      <c r="A104" s="18">
        <v>39</v>
      </c>
      <c r="B104" s="18" t="s">
        <v>94</v>
      </c>
      <c r="C104" s="3" t="s">
        <v>12</v>
      </c>
      <c r="D104" s="3">
        <v>115.41</v>
      </c>
      <c r="E104" s="15">
        <f>D104+D105</f>
        <v>165.41</v>
      </c>
      <c r="F104" s="15">
        <v>1123.8499999999999</v>
      </c>
      <c r="G104" s="15">
        <v>380</v>
      </c>
      <c r="H104" s="15">
        <f t="shared" ref="H104:H109" si="13">G104+F104-E104</f>
        <v>1338.4399999999998</v>
      </c>
      <c r="I104" s="15"/>
    </row>
    <row r="105" spans="1:9" x14ac:dyDescent="0.15">
      <c r="A105" s="20"/>
      <c r="B105" s="20"/>
      <c r="C105" s="3" t="s">
        <v>13</v>
      </c>
      <c r="D105" s="3">
        <v>50</v>
      </c>
      <c r="E105" s="15"/>
      <c r="F105" s="15"/>
      <c r="G105" s="15"/>
      <c r="H105" s="15"/>
      <c r="I105" s="15"/>
    </row>
    <row r="106" spans="1:9" x14ac:dyDescent="0.15">
      <c r="A106" s="18">
        <v>40</v>
      </c>
      <c r="B106" s="21" t="s">
        <v>95</v>
      </c>
      <c r="C106" s="3" t="s">
        <v>12</v>
      </c>
      <c r="D106" s="3">
        <v>430.82</v>
      </c>
      <c r="E106" s="18">
        <f>D106+D107+D108</f>
        <v>1389.32</v>
      </c>
      <c r="F106" s="18">
        <v>930</v>
      </c>
      <c r="G106" s="18">
        <v>1140</v>
      </c>
      <c r="H106" s="18">
        <f t="shared" si="13"/>
        <v>680.68000000000006</v>
      </c>
      <c r="I106" s="18"/>
    </row>
    <row r="107" spans="1:9" x14ac:dyDescent="0.15">
      <c r="A107" s="19"/>
      <c r="B107" s="22"/>
      <c r="C107" s="3" t="s">
        <v>13</v>
      </c>
      <c r="D107" s="3">
        <v>300</v>
      </c>
      <c r="E107" s="19"/>
      <c r="F107" s="19"/>
      <c r="G107" s="19"/>
      <c r="H107" s="19"/>
      <c r="I107" s="19"/>
    </row>
    <row r="108" spans="1:9" x14ac:dyDescent="0.15">
      <c r="A108" s="20"/>
      <c r="B108" s="23"/>
      <c r="C108" s="3" t="s">
        <v>27</v>
      </c>
      <c r="D108" s="3">
        <v>658.5</v>
      </c>
      <c r="E108" s="20"/>
      <c r="F108" s="20"/>
      <c r="G108" s="20"/>
      <c r="H108" s="20"/>
      <c r="I108" s="20"/>
    </row>
    <row r="109" spans="1:9" x14ac:dyDescent="0.15">
      <c r="A109" s="18">
        <v>41</v>
      </c>
      <c r="B109" s="18" t="s">
        <v>96</v>
      </c>
      <c r="C109" s="3" t="s">
        <v>12</v>
      </c>
      <c r="D109" s="3">
        <v>210.14</v>
      </c>
      <c r="E109" s="18">
        <f>D109+D110</f>
        <v>850.14</v>
      </c>
      <c r="F109" s="18">
        <v>970.25</v>
      </c>
      <c r="G109" s="18">
        <v>780</v>
      </c>
      <c r="H109" s="18">
        <f t="shared" si="13"/>
        <v>900.11</v>
      </c>
      <c r="I109" s="18"/>
    </row>
    <row r="110" spans="1:9" x14ac:dyDescent="0.15">
      <c r="A110" s="20"/>
      <c r="B110" s="20"/>
      <c r="C110" s="3" t="s">
        <v>97</v>
      </c>
      <c r="D110" s="3">
        <v>640</v>
      </c>
      <c r="E110" s="20"/>
      <c r="F110" s="20"/>
      <c r="G110" s="20"/>
      <c r="H110" s="20"/>
      <c r="I110" s="20"/>
    </row>
    <row r="111" spans="1:9" x14ac:dyDescent="0.15">
      <c r="A111" s="4">
        <v>42</v>
      </c>
      <c r="B111" s="4" t="s">
        <v>98</v>
      </c>
      <c r="C111" s="3" t="s">
        <v>12</v>
      </c>
      <c r="D111" s="3">
        <v>0</v>
      </c>
      <c r="E111" s="3">
        <f>D111</f>
        <v>0</v>
      </c>
      <c r="F111" s="3">
        <v>-526.6</v>
      </c>
      <c r="G111" s="3">
        <v>0</v>
      </c>
      <c r="H111" s="3">
        <f t="shared" ref="H111:H113" si="14">G111+F111-E111</f>
        <v>-526.6</v>
      </c>
      <c r="I111" s="3"/>
    </row>
    <row r="112" spans="1:9" x14ac:dyDescent="0.15">
      <c r="A112" s="7">
        <v>43</v>
      </c>
      <c r="B112" s="3" t="s">
        <v>99</v>
      </c>
      <c r="C112" s="3" t="s">
        <v>100</v>
      </c>
      <c r="D112" s="3">
        <v>0</v>
      </c>
      <c r="E112" s="3">
        <f>D112</f>
        <v>0</v>
      </c>
      <c r="F112" s="3">
        <v>-96</v>
      </c>
      <c r="G112" s="3">
        <v>0</v>
      </c>
      <c r="H112" s="3">
        <f t="shared" si="14"/>
        <v>-96</v>
      </c>
      <c r="I112" s="3" t="s">
        <v>100</v>
      </c>
    </row>
    <row r="113" spans="1:9" x14ac:dyDescent="0.15">
      <c r="A113" s="18">
        <v>44</v>
      </c>
      <c r="B113" s="18" t="s">
        <v>101</v>
      </c>
      <c r="C113" s="3" t="s">
        <v>12</v>
      </c>
      <c r="D113" s="3">
        <v>478.31</v>
      </c>
      <c r="E113" s="18">
        <f>D113+D114+D115+D116+D117</f>
        <v>2638.31</v>
      </c>
      <c r="F113" s="18">
        <v>1013.05</v>
      </c>
      <c r="G113" s="18">
        <v>2580</v>
      </c>
      <c r="H113" s="18">
        <f t="shared" si="14"/>
        <v>954.74000000000024</v>
      </c>
      <c r="I113" s="18"/>
    </row>
    <row r="114" spans="1:9" x14ac:dyDescent="0.15">
      <c r="A114" s="19"/>
      <c r="B114" s="19"/>
      <c r="C114" s="3" t="s">
        <v>13</v>
      </c>
      <c r="D114" s="3">
        <v>500</v>
      </c>
      <c r="E114" s="19"/>
      <c r="F114" s="19"/>
      <c r="G114" s="19"/>
      <c r="H114" s="19"/>
      <c r="I114" s="19"/>
    </row>
    <row r="115" spans="1:9" x14ac:dyDescent="0.15">
      <c r="A115" s="19"/>
      <c r="B115" s="19"/>
      <c r="C115" s="3" t="s">
        <v>102</v>
      </c>
      <c r="D115" s="3">
        <v>520</v>
      </c>
      <c r="E115" s="19"/>
      <c r="F115" s="19"/>
      <c r="G115" s="19"/>
      <c r="H115" s="19"/>
      <c r="I115" s="19"/>
    </row>
    <row r="116" spans="1:9" x14ac:dyDescent="0.15">
      <c r="A116" s="19"/>
      <c r="B116" s="19"/>
      <c r="C116" s="3" t="s">
        <v>103</v>
      </c>
      <c r="D116" s="3">
        <v>190</v>
      </c>
      <c r="E116" s="19"/>
      <c r="F116" s="19"/>
      <c r="G116" s="19"/>
      <c r="H116" s="19"/>
      <c r="I116" s="19"/>
    </row>
    <row r="117" spans="1:9" x14ac:dyDescent="0.15">
      <c r="A117" s="19"/>
      <c r="B117" s="19"/>
      <c r="C117" s="3" t="s">
        <v>104</v>
      </c>
      <c r="D117" s="3">
        <v>950</v>
      </c>
      <c r="E117" s="19"/>
      <c r="F117" s="19"/>
      <c r="G117" s="19"/>
      <c r="H117" s="19"/>
      <c r="I117" s="19"/>
    </row>
    <row r="118" spans="1:9" x14ac:dyDescent="0.15">
      <c r="A118" s="4">
        <v>45</v>
      </c>
      <c r="B118" s="4" t="s">
        <v>105</v>
      </c>
      <c r="C118" s="3" t="s">
        <v>12</v>
      </c>
      <c r="D118" s="3">
        <v>2</v>
      </c>
      <c r="E118" s="3">
        <f>D118</f>
        <v>2</v>
      </c>
      <c r="F118" s="3">
        <v>-595.45000000000005</v>
      </c>
      <c r="G118" s="3">
        <v>0</v>
      </c>
      <c r="H118" s="3">
        <f t="shared" ref="H118:H120" si="15">G118+F118-E118</f>
        <v>-597.45000000000005</v>
      </c>
      <c r="I118" s="3" t="s">
        <v>106</v>
      </c>
    </row>
    <row r="119" spans="1:9" x14ac:dyDescent="0.15">
      <c r="A119" s="4">
        <v>46</v>
      </c>
      <c r="B119" s="4" t="s">
        <v>107</v>
      </c>
      <c r="C119" s="3" t="s">
        <v>12</v>
      </c>
      <c r="D119" s="3">
        <v>0</v>
      </c>
      <c r="E119" s="4">
        <f>D119</f>
        <v>0</v>
      </c>
      <c r="F119" s="4">
        <v>0</v>
      </c>
      <c r="G119" s="4">
        <v>0</v>
      </c>
      <c r="H119" s="4">
        <f t="shared" si="15"/>
        <v>0</v>
      </c>
      <c r="I119" s="4"/>
    </row>
    <row r="120" spans="1:9" x14ac:dyDescent="0.15">
      <c r="A120" s="18">
        <v>47</v>
      </c>
      <c r="B120" s="18" t="s">
        <v>108</v>
      </c>
      <c r="C120" s="3" t="s">
        <v>12</v>
      </c>
      <c r="D120" s="3">
        <v>801.89</v>
      </c>
      <c r="E120" s="18">
        <f>D120+D121+D122</f>
        <v>2211.89</v>
      </c>
      <c r="F120" s="18">
        <v>-75.699999999999903</v>
      </c>
      <c r="G120" s="18">
        <v>3030</v>
      </c>
      <c r="H120" s="18">
        <f t="shared" si="15"/>
        <v>742.41000000000031</v>
      </c>
      <c r="I120" s="18"/>
    </row>
    <row r="121" spans="1:9" x14ac:dyDescent="0.15">
      <c r="A121" s="19"/>
      <c r="B121" s="19"/>
      <c r="C121" s="3" t="s">
        <v>109</v>
      </c>
      <c r="D121" s="3">
        <v>1000</v>
      </c>
      <c r="E121" s="19"/>
      <c r="F121" s="19"/>
      <c r="G121" s="19"/>
      <c r="H121" s="19"/>
      <c r="I121" s="19"/>
    </row>
    <row r="122" spans="1:9" x14ac:dyDescent="0.15">
      <c r="A122" s="19"/>
      <c r="B122" s="19"/>
      <c r="C122" s="3" t="s">
        <v>110</v>
      </c>
      <c r="D122" s="3">
        <v>410</v>
      </c>
      <c r="E122" s="19"/>
      <c r="F122" s="19"/>
      <c r="G122" s="19"/>
      <c r="H122" s="19"/>
      <c r="I122" s="19"/>
    </row>
    <row r="123" spans="1:9" x14ac:dyDescent="0.15">
      <c r="A123" s="18">
        <v>48</v>
      </c>
      <c r="B123" s="18" t="s">
        <v>111</v>
      </c>
      <c r="C123" s="3" t="s">
        <v>12</v>
      </c>
      <c r="D123" s="3">
        <v>86.29</v>
      </c>
      <c r="E123" s="18">
        <f>D123+D124+D125</f>
        <v>484.29</v>
      </c>
      <c r="F123" s="18">
        <v>708.1</v>
      </c>
      <c r="G123" s="18">
        <v>330</v>
      </c>
      <c r="H123" s="18">
        <f>G123+F123-E123</f>
        <v>553.80999999999995</v>
      </c>
      <c r="I123" s="18"/>
    </row>
    <row r="124" spans="1:9" x14ac:dyDescent="0.15">
      <c r="A124" s="19"/>
      <c r="B124" s="19"/>
      <c r="C124" s="3" t="s">
        <v>13</v>
      </c>
      <c r="D124" s="3">
        <v>330</v>
      </c>
      <c r="E124" s="19"/>
      <c r="F124" s="19"/>
      <c r="G124" s="19"/>
      <c r="H124" s="19"/>
      <c r="I124" s="19"/>
    </row>
    <row r="125" spans="1:9" x14ac:dyDescent="0.15">
      <c r="A125" s="19"/>
      <c r="B125" s="19"/>
      <c r="C125" s="3" t="s">
        <v>112</v>
      </c>
      <c r="D125" s="3">
        <v>68</v>
      </c>
      <c r="E125" s="19"/>
      <c r="F125" s="19"/>
      <c r="G125" s="19"/>
      <c r="H125" s="19"/>
      <c r="I125" s="19"/>
    </row>
    <row r="126" spans="1:9" x14ac:dyDescent="0.15">
      <c r="A126" s="19"/>
      <c r="B126" s="19"/>
      <c r="C126" s="3" t="s">
        <v>113</v>
      </c>
      <c r="D126" s="3">
        <v>220</v>
      </c>
      <c r="E126" s="19"/>
      <c r="F126" s="19"/>
      <c r="G126" s="19"/>
      <c r="H126" s="19"/>
      <c r="I126" s="19"/>
    </row>
    <row r="127" spans="1:9" x14ac:dyDescent="0.15">
      <c r="A127" s="18">
        <v>49</v>
      </c>
      <c r="B127" s="18" t="s">
        <v>114</v>
      </c>
      <c r="C127" s="3" t="s">
        <v>12</v>
      </c>
      <c r="D127" s="3">
        <v>214.09</v>
      </c>
      <c r="E127" s="15">
        <f>D127+D128</f>
        <v>370.09000000000003</v>
      </c>
      <c r="F127" s="15">
        <v>2006.55</v>
      </c>
      <c r="G127" s="15">
        <v>780</v>
      </c>
      <c r="H127" s="15">
        <f>G127+F127-E127</f>
        <v>2416.46</v>
      </c>
      <c r="I127" s="15"/>
    </row>
    <row r="128" spans="1:9" x14ac:dyDescent="0.15">
      <c r="A128" s="20"/>
      <c r="B128" s="20"/>
      <c r="C128" s="3" t="s">
        <v>13</v>
      </c>
      <c r="D128" s="3">
        <v>156</v>
      </c>
      <c r="E128" s="15"/>
      <c r="F128" s="15"/>
      <c r="G128" s="15"/>
      <c r="H128" s="15"/>
      <c r="I128" s="15"/>
    </row>
    <row r="129" spans="1:9" x14ac:dyDescent="0.15">
      <c r="A129" s="14" t="s">
        <v>115</v>
      </c>
      <c r="B129" s="15"/>
      <c r="C129" s="15"/>
      <c r="D129" s="15"/>
      <c r="E129" s="8">
        <f t="shared" ref="E129:H129" si="16">SUM(E5:E128)</f>
        <v>59495.87</v>
      </c>
      <c r="F129" s="8">
        <f t="shared" si="16"/>
        <v>42673.30000000001</v>
      </c>
      <c r="G129" s="8">
        <f t="shared" si="16"/>
        <v>92060</v>
      </c>
      <c r="H129" s="8">
        <f t="shared" si="16"/>
        <v>75237.429999999993</v>
      </c>
      <c r="I129" s="3"/>
    </row>
    <row r="130" spans="1:9" ht="39" customHeight="1" x14ac:dyDescent="0.15"/>
    <row r="131" spans="1:9" ht="39" customHeight="1" x14ac:dyDescent="0.15"/>
    <row r="132" spans="1:9" ht="20.25" x14ac:dyDescent="0.15">
      <c r="G132" s="16" t="s">
        <v>116</v>
      </c>
      <c r="H132" s="16"/>
      <c r="I132" s="16"/>
    </row>
    <row r="133" spans="1:9" ht="20.25" x14ac:dyDescent="0.15">
      <c r="G133" s="17">
        <v>42739</v>
      </c>
      <c r="H133" s="16"/>
      <c r="I133" s="16"/>
    </row>
  </sheetData>
  <mergeCells count="265">
    <mergeCell ref="I127:I128"/>
    <mergeCell ref="I89:I92"/>
    <mergeCell ref="I93:I95"/>
    <mergeCell ref="I97:I103"/>
    <mergeCell ref="I104:I105"/>
    <mergeCell ref="I106:I108"/>
    <mergeCell ref="I109:I110"/>
    <mergeCell ref="I113:I117"/>
    <mergeCell ref="I120:I122"/>
    <mergeCell ref="I123:I126"/>
    <mergeCell ref="I62:I63"/>
    <mergeCell ref="I64:I65"/>
    <mergeCell ref="I66:I67"/>
    <mergeCell ref="I68:I72"/>
    <mergeCell ref="I73:I74"/>
    <mergeCell ref="I76:I77"/>
    <mergeCell ref="I79:I81"/>
    <mergeCell ref="I82:I84"/>
    <mergeCell ref="I85:I87"/>
    <mergeCell ref="I34:I36"/>
    <mergeCell ref="I37:I38"/>
    <mergeCell ref="I39:I41"/>
    <mergeCell ref="I42:I43"/>
    <mergeCell ref="I44:I47"/>
    <mergeCell ref="I49:I52"/>
    <mergeCell ref="I53:I55"/>
    <mergeCell ref="I57:I58"/>
    <mergeCell ref="I59:I61"/>
    <mergeCell ref="I5:I6"/>
    <mergeCell ref="I7:I8"/>
    <mergeCell ref="I9:I12"/>
    <mergeCell ref="I13:I14"/>
    <mergeCell ref="I16:I21"/>
    <mergeCell ref="I22:I23"/>
    <mergeCell ref="I24:I25"/>
    <mergeCell ref="I27:I28"/>
    <mergeCell ref="I29:I33"/>
    <mergeCell ref="H93:H95"/>
    <mergeCell ref="H97:H103"/>
    <mergeCell ref="H104:H105"/>
    <mergeCell ref="H106:H108"/>
    <mergeCell ref="H109:H110"/>
    <mergeCell ref="H113:H117"/>
    <mergeCell ref="H120:H122"/>
    <mergeCell ref="H123:H126"/>
    <mergeCell ref="H127:H128"/>
    <mergeCell ref="H64:H65"/>
    <mergeCell ref="H66:H67"/>
    <mergeCell ref="H68:H72"/>
    <mergeCell ref="H73:H74"/>
    <mergeCell ref="H76:H77"/>
    <mergeCell ref="H79:H81"/>
    <mergeCell ref="H82:H84"/>
    <mergeCell ref="H85:H87"/>
    <mergeCell ref="H89:H92"/>
    <mergeCell ref="G109:G110"/>
    <mergeCell ref="G113:G117"/>
    <mergeCell ref="G120:G122"/>
    <mergeCell ref="G123:G126"/>
    <mergeCell ref="G127:G128"/>
    <mergeCell ref="H5:H6"/>
    <mergeCell ref="H7:H8"/>
    <mergeCell ref="H9:H12"/>
    <mergeCell ref="H13:H14"/>
    <mergeCell ref="H16:H21"/>
    <mergeCell ref="H22:H23"/>
    <mergeCell ref="H24:H25"/>
    <mergeCell ref="H27:H28"/>
    <mergeCell ref="H29:H33"/>
    <mergeCell ref="H34:H36"/>
    <mergeCell ref="H37:H38"/>
    <mergeCell ref="H39:H41"/>
    <mergeCell ref="H42:H43"/>
    <mergeCell ref="H44:H47"/>
    <mergeCell ref="H49:H52"/>
    <mergeCell ref="H53:H55"/>
    <mergeCell ref="H57:H58"/>
    <mergeCell ref="H59:H61"/>
    <mergeCell ref="H62:H63"/>
    <mergeCell ref="G76:G77"/>
    <mergeCell ref="G79:G81"/>
    <mergeCell ref="G82:G84"/>
    <mergeCell ref="G85:G87"/>
    <mergeCell ref="G89:G92"/>
    <mergeCell ref="G93:G95"/>
    <mergeCell ref="G97:G103"/>
    <mergeCell ref="G104:G105"/>
    <mergeCell ref="G106:G108"/>
    <mergeCell ref="F127:F128"/>
    <mergeCell ref="G5:G6"/>
    <mergeCell ref="G7:G8"/>
    <mergeCell ref="G9:G12"/>
    <mergeCell ref="G13:G14"/>
    <mergeCell ref="G16:G21"/>
    <mergeCell ref="G22:G23"/>
    <mergeCell ref="G24:G25"/>
    <mergeCell ref="G27:G28"/>
    <mergeCell ref="G29:G33"/>
    <mergeCell ref="G34:G36"/>
    <mergeCell ref="G37:G38"/>
    <mergeCell ref="G39:G41"/>
    <mergeCell ref="G42:G43"/>
    <mergeCell ref="G44:G47"/>
    <mergeCell ref="G49:G52"/>
    <mergeCell ref="G53:G55"/>
    <mergeCell ref="G57:G58"/>
    <mergeCell ref="G59:G61"/>
    <mergeCell ref="G62:G63"/>
    <mergeCell ref="G64:G65"/>
    <mergeCell ref="G66:G67"/>
    <mergeCell ref="G68:G72"/>
    <mergeCell ref="G73:G74"/>
    <mergeCell ref="F89:F92"/>
    <mergeCell ref="F93:F95"/>
    <mergeCell ref="F97:F103"/>
    <mergeCell ref="F104:F105"/>
    <mergeCell ref="F106:F108"/>
    <mergeCell ref="F109:F110"/>
    <mergeCell ref="F113:F117"/>
    <mergeCell ref="F120:F122"/>
    <mergeCell ref="F123:F126"/>
    <mergeCell ref="F62:F63"/>
    <mergeCell ref="F64:F65"/>
    <mergeCell ref="F66:F67"/>
    <mergeCell ref="F68:F72"/>
    <mergeCell ref="F73:F74"/>
    <mergeCell ref="F76:F77"/>
    <mergeCell ref="F79:F81"/>
    <mergeCell ref="F82:F84"/>
    <mergeCell ref="F85:F87"/>
    <mergeCell ref="F34:F36"/>
    <mergeCell ref="F37:F38"/>
    <mergeCell ref="F39:F41"/>
    <mergeCell ref="F42:F43"/>
    <mergeCell ref="F44:F47"/>
    <mergeCell ref="F49:F52"/>
    <mergeCell ref="F53:F55"/>
    <mergeCell ref="F57:F58"/>
    <mergeCell ref="F59:F61"/>
    <mergeCell ref="F5:F6"/>
    <mergeCell ref="F7:F8"/>
    <mergeCell ref="F9:F12"/>
    <mergeCell ref="F13:F14"/>
    <mergeCell ref="F16:F21"/>
    <mergeCell ref="F22:F23"/>
    <mergeCell ref="F24:F25"/>
    <mergeCell ref="F27:F28"/>
    <mergeCell ref="F29:F33"/>
    <mergeCell ref="E93:E95"/>
    <mergeCell ref="E97:E103"/>
    <mergeCell ref="E104:E105"/>
    <mergeCell ref="E106:E108"/>
    <mergeCell ref="E109:E110"/>
    <mergeCell ref="E113:E117"/>
    <mergeCell ref="E120:E122"/>
    <mergeCell ref="E123:E126"/>
    <mergeCell ref="E127:E128"/>
    <mergeCell ref="E64:E65"/>
    <mergeCell ref="E66:E67"/>
    <mergeCell ref="E68:E72"/>
    <mergeCell ref="E73:E74"/>
    <mergeCell ref="E76:E77"/>
    <mergeCell ref="E79:E81"/>
    <mergeCell ref="E82:E84"/>
    <mergeCell ref="E85:E87"/>
    <mergeCell ref="E89:E92"/>
    <mergeCell ref="B109:B110"/>
    <mergeCell ref="B113:B117"/>
    <mergeCell ref="B120:B122"/>
    <mergeCell ref="B123:B126"/>
    <mergeCell ref="B127:B128"/>
    <mergeCell ref="E5:E6"/>
    <mergeCell ref="E7:E8"/>
    <mergeCell ref="E9:E12"/>
    <mergeCell ref="E13:E14"/>
    <mergeCell ref="E16:E21"/>
    <mergeCell ref="E22:E23"/>
    <mergeCell ref="E24:E25"/>
    <mergeCell ref="E27:E28"/>
    <mergeCell ref="E29:E33"/>
    <mergeCell ref="E34:E36"/>
    <mergeCell ref="E37:E38"/>
    <mergeCell ref="E39:E41"/>
    <mergeCell ref="E42:E43"/>
    <mergeCell ref="E44:E47"/>
    <mergeCell ref="E49:E52"/>
    <mergeCell ref="E53:E55"/>
    <mergeCell ref="E57:E58"/>
    <mergeCell ref="E59:E61"/>
    <mergeCell ref="E62:E63"/>
    <mergeCell ref="B76:B77"/>
    <mergeCell ref="B79:B81"/>
    <mergeCell ref="B82:B84"/>
    <mergeCell ref="B85:B87"/>
    <mergeCell ref="B89:B92"/>
    <mergeCell ref="B93:B95"/>
    <mergeCell ref="B97:B103"/>
    <mergeCell ref="B104:B105"/>
    <mergeCell ref="B106:B108"/>
    <mergeCell ref="A127:A128"/>
    <mergeCell ref="B5:B6"/>
    <mergeCell ref="B7:B8"/>
    <mergeCell ref="B9:B12"/>
    <mergeCell ref="B13:B14"/>
    <mergeCell ref="B16:B21"/>
    <mergeCell ref="B22:B23"/>
    <mergeCell ref="B24:B25"/>
    <mergeCell ref="B27:B28"/>
    <mergeCell ref="B29:B33"/>
    <mergeCell ref="B34:B36"/>
    <mergeCell ref="B37:B38"/>
    <mergeCell ref="B39:B41"/>
    <mergeCell ref="B42:B43"/>
    <mergeCell ref="B44:B47"/>
    <mergeCell ref="B49:B52"/>
    <mergeCell ref="B53:B55"/>
    <mergeCell ref="B57:B58"/>
    <mergeCell ref="B59:B61"/>
    <mergeCell ref="B62:B63"/>
    <mergeCell ref="B64:B65"/>
    <mergeCell ref="B66:B67"/>
    <mergeCell ref="B68:B72"/>
    <mergeCell ref="B73:B74"/>
    <mergeCell ref="A89:A92"/>
    <mergeCell ref="A93:A95"/>
    <mergeCell ref="A97:A103"/>
    <mergeCell ref="A104:A105"/>
    <mergeCell ref="A106:A108"/>
    <mergeCell ref="A109:A110"/>
    <mergeCell ref="A113:A117"/>
    <mergeCell ref="A120:A122"/>
    <mergeCell ref="A123:A126"/>
    <mergeCell ref="A62:A63"/>
    <mergeCell ref="A64:A65"/>
    <mergeCell ref="A66:A67"/>
    <mergeCell ref="A68:A72"/>
    <mergeCell ref="A73:A74"/>
    <mergeCell ref="A76:A77"/>
    <mergeCell ref="A79:A81"/>
    <mergeCell ref="A82:A84"/>
    <mergeCell ref="A85:A87"/>
    <mergeCell ref="A1:I1"/>
    <mergeCell ref="A2:I2"/>
    <mergeCell ref="A3:I3"/>
    <mergeCell ref="A129:D129"/>
    <mergeCell ref="G132:I132"/>
    <mergeCell ref="G133:I133"/>
    <mergeCell ref="A5:A6"/>
    <mergeCell ref="A7:A8"/>
    <mergeCell ref="A9:A12"/>
    <mergeCell ref="A13:A14"/>
    <mergeCell ref="A16:A21"/>
    <mergeCell ref="A22:A23"/>
    <mergeCell ref="A24:A25"/>
    <mergeCell ref="A27:A28"/>
    <mergeCell ref="A29:A33"/>
    <mergeCell ref="A34:A36"/>
    <mergeCell ref="A37:A38"/>
    <mergeCell ref="A39:A41"/>
    <mergeCell ref="A42:A43"/>
    <mergeCell ref="A44:A47"/>
    <mergeCell ref="A49:A52"/>
    <mergeCell ref="A53:A55"/>
    <mergeCell ref="A57:A58"/>
    <mergeCell ref="A59:A61"/>
  </mergeCells>
  <phoneticPr fontId="13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administrator0627</dc:creator>
  <cp:lastModifiedBy>XiangBoyu</cp:lastModifiedBy>
  <dcterms:created xsi:type="dcterms:W3CDTF">2016-12-24T02:49:00Z</dcterms:created>
  <dcterms:modified xsi:type="dcterms:W3CDTF">2017-01-04T15:50:39Z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